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20" tabRatio="599" activeTab="0"/>
  </bookViews>
  <sheets>
    <sheet name="SPISAK" sheetId="1" r:id="rId1"/>
    <sheet name="PRODEKAN" sheetId="2" r:id="rId2"/>
    <sheet name="Zak.ocj" sheetId="3" r:id="rId3"/>
  </sheets>
  <definedNames/>
  <calcPr fullCalcOnLoad="1"/>
</workbook>
</file>

<file path=xl/sharedStrings.xml><?xml version="1.0" encoding="utf-8"?>
<sst xmlns="http://schemas.openxmlformats.org/spreadsheetml/2006/main" count="73" uniqueCount="63">
  <si>
    <t>SUMA</t>
  </si>
  <si>
    <t>OCJENA</t>
  </si>
  <si>
    <t>K1</t>
  </si>
  <si>
    <t>K2</t>
  </si>
  <si>
    <t>1K1</t>
  </si>
  <si>
    <t>2K1</t>
  </si>
  <si>
    <t>3K1</t>
  </si>
  <si>
    <t>4K1</t>
  </si>
  <si>
    <t>K3</t>
  </si>
  <si>
    <t>K4</t>
  </si>
  <si>
    <t>5K1</t>
  </si>
  <si>
    <t>K5</t>
  </si>
  <si>
    <t>MAŠINSKI  FAKULTET</t>
  </si>
  <si>
    <t>Indeks</t>
  </si>
  <si>
    <t>God. Upisa</t>
  </si>
  <si>
    <t>Ime</t>
  </si>
  <si>
    <t>Prezime</t>
  </si>
  <si>
    <t>Stefan</t>
  </si>
  <si>
    <t>UNIVERZUITET CRNE GORE</t>
  </si>
  <si>
    <t>MAŠINSKI FAKULTET</t>
  </si>
  <si>
    <t>Studije: Osnovne akademske</t>
  </si>
  <si>
    <t xml:space="preserve">Studijski program: </t>
  </si>
  <si>
    <t xml:space="preserve">Semestar: </t>
  </si>
  <si>
    <t>II</t>
  </si>
  <si>
    <t>Naziv predmeta:</t>
  </si>
  <si>
    <t>OTPORNOST MATERIJALA I</t>
  </si>
  <si>
    <t>ZAVRŠNA STATISTIKA</t>
  </si>
  <si>
    <t>Po spisku</t>
  </si>
  <si>
    <t>Nije izašlo</t>
  </si>
  <si>
    <t xml:space="preserve">Izašlo </t>
  </si>
  <si>
    <t xml:space="preserve"> F</t>
  </si>
  <si>
    <t>%</t>
  </si>
  <si>
    <t>E</t>
  </si>
  <si>
    <t>D</t>
  </si>
  <si>
    <t>C</t>
  </si>
  <si>
    <t>B</t>
  </si>
  <si>
    <t>A</t>
  </si>
  <si>
    <t>Uspješno</t>
  </si>
  <si>
    <t>Neuspješno</t>
  </si>
  <si>
    <r>
      <t xml:space="preserve">PREDMET:                          </t>
    </r>
    <r>
      <rPr>
        <b/>
        <sz val="12"/>
        <rFont val="Times New Roman"/>
        <family val="1"/>
      </rPr>
      <t xml:space="preserve">OTPORNOST  MATERIJALA </t>
    </r>
  </si>
  <si>
    <t>Jovan</t>
  </si>
  <si>
    <t>Novosel</t>
  </si>
  <si>
    <t>Bajčetić</t>
  </si>
  <si>
    <t>Savo</t>
  </si>
  <si>
    <t>Boljević</t>
  </si>
  <si>
    <t>Prodekan za nastavu,</t>
  </si>
  <si>
    <r>
      <t xml:space="preserve">STUDIJSKI PROGRAM </t>
    </r>
    <r>
      <rPr>
        <b/>
        <sz val="14"/>
        <rFont val="Times New Roman"/>
        <family val="1"/>
      </rPr>
      <t>MEHATRONIKA</t>
    </r>
  </si>
  <si>
    <t>2016</t>
  </si>
  <si>
    <t>2</t>
  </si>
  <si>
    <t>Milan</t>
  </si>
  <si>
    <t>9</t>
  </si>
  <si>
    <t>16</t>
  </si>
  <si>
    <t>Aleksandar</t>
  </si>
  <si>
    <t>Bubanja</t>
  </si>
  <si>
    <t>23</t>
  </si>
  <si>
    <t>Brajović</t>
  </si>
  <si>
    <t>2015</t>
  </si>
  <si>
    <t>22</t>
  </si>
  <si>
    <t>Prof. dr Goran Ćulafić</t>
  </si>
  <si>
    <t>OBRAZAC ZA ZAKLJUČNE OCJENE  školska 2016/2017</t>
  </si>
  <si>
    <t>PROF. DR GORAN ĆULAFIĆ</t>
  </si>
  <si>
    <t>Studijska godina:  2016/20167</t>
  </si>
  <si>
    <t>SEPTEMBAR 2017.G.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</si>
</sst>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#,##0\ &quot;Din.&quot;_);\(#,##0\ &quot;Din.&quot;\)"/>
    <numFmt numFmtId="195" formatCode="#,##0\ &quot;Din.&quot;_);[Red]\(#,##0\ &quot;Din.&quot;\)"/>
    <numFmt numFmtId="196" formatCode="#,##0.00\ &quot;Din.&quot;_);\(#,##0.00\ &quot;Din.&quot;\)"/>
    <numFmt numFmtId="197" formatCode="#,##0.00\ &quot;Din.&quot;_);[Red]\(#,##0.00\ &quot;Din.&quot;\)"/>
    <numFmt numFmtId="198" formatCode="_ * #,##0_)\ &quot;Din.&quot;_ ;_ * \(#,##0\)\ &quot;Din.&quot;_ ;_ * &quot;-&quot;_)\ &quot;Din.&quot;_ ;_ @_ "/>
    <numFmt numFmtId="199" formatCode="_ * #,##0_)\ _D_i_n_._ ;_ * \(#,##0\)\ _D_i_n_._ ;_ * &quot;-&quot;_)\ _D_i_n_._ ;_ @_ "/>
    <numFmt numFmtId="200" formatCode="_ * #,##0.00_)\ &quot;Din.&quot;_ ;_ * \(#,##0.00\)\ &quot;Din.&quot;_ ;_ * &quot;-&quot;??_)\ &quot;Din.&quot;_ ;_ @_ "/>
    <numFmt numFmtId="201" formatCode="_ * #,##0.00_)\ _D_i_n_._ ;_ * \(#,##0.00\)\ _D_i_n_._ ;_ * &quot;-&quot;??_)\ _D_i_n_._ ;_ @_ "/>
    <numFmt numFmtId="202" formatCode="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-81A]d\.\ mmmm\ yyyy"/>
    <numFmt numFmtId="208" formatCode="d/\ m/\ yy;@"/>
    <numFmt numFmtId="209" formatCode="[$-409]dddd\,\ mmmm\ dd\,\ yyyy"/>
    <numFmt numFmtId="210" formatCode="[$-409]h:mm:ss\ AM/PM"/>
  </numFmts>
  <fonts count="66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2" fillId="0" borderId="10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3" fillId="0" borderId="0" xfId="0" applyNumberFormat="1" applyFont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/>
    </xf>
    <xf numFmtId="0" fontId="62" fillId="0" borderId="12" xfId="0" applyNumberFormat="1" applyFont="1" applyFill="1" applyBorder="1" applyAlignment="1">
      <alignment horizontal="center"/>
    </xf>
    <xf numFmtId="0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2" fillId="0" borderId="0" xfId="0" applyFont="1" applyFill="1" applyBorder="1" applyAlignment="1">
      <alignment horizontal="center" wrapText="1"/>
    </xf>
    <xf numFmtId="0" fontId="62" fillId="0" borderId="13" xfId="0" applyNumberFormat="1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62" fillId="0" borderId="14" xfId="0" applyNumberFormat="1" applyFont="1" applyFill="1" applyBorder="1" applyAlignment="1">
      <alignment horizontal="center"/>
    </xf>
    <xf numFmtId="0" fontId="62" fillId="0" borderId="10" xfId="0" applyNumberFormat="1" applyFont="1" applyFill="1" applyBorder="1" applyAlignment="1">
      <alignment horizontal="center" wrapText="1"/>
    </xf>
    <xf numFmtId="0" fontId="62" fillId="0" borderId="14" xfId="0" applyNumberFormat="1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4" fillId="0" borderId="17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64" fillId="0" borderId="10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vertical="center"/>
    </xf>
    <xf numFmtId="0" fontId="19" fillId="0" borderId="27" xfId="0" applyFont="1" applyFill="1" applyBorder="1" applyAlignment="1">
      <alignment horizontal="center"/>
    </xf>
    <xf numFmtId="0" fontId="19" fillId="0" borderId="24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vertical="center" wrapText="1"/>
    </xf>
    <xf numFmtId="0" fontId="62" fillId="0" borderId="14" xfId="0" applyFont="1" applyFill="1" applyBorder="1" applyAlignment="1">
      <alignment horizontal="center" wrapText="1"/>
    </xf>
    <xf numFmtId="0" fontId="61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/>
    </xf>
    <xf numFmtId="0" fontId="65" fillId="0" borderId="34" xfId="0" applyNumberFormat="1" applyFont="1" applyFill="1" applyBorder="1" applyAlignment="1">
      <alignment horizontal="left"/>
    </xf>
    <xf numFmtId="0" fontId="0" fillId="0" borderId="37" xfId="0" applyBorder="1" applyAlignment="1">
      <alignment/>
    </xf>
    <xf numFmtId="0" fontId="2" fillId="0" borderId="0" xfId="0" applyFont="1" applyFill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7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0" fillId="0" borderId="19" xfId="0" applyBorder="1" applyAlignment="1">
      <alignment/>
    </xf>
    <xf numFmtId="0" fontId="2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25" xfId="0" applyBorder="1" applyAlignment="1">
      <alignment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0" fillId="0" borderId="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3" fillId="0" borderId="53" xfId="0" applyFont="1" applyBorder="1" applyAlignment="1">
      <alignment horizontal="left" vertical="center" wrapText="1"/>
    </xf>
    <xf numFmtId="0" fontId="13" fillId="0" borderId="37" xfId="0" applyFont="1" applyBorder="1" applyAlignment="1">
      <alignment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wrapText="1"/>
    </xf>
    <xf numFmtId="0" fontId="8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0" fontId="9" fillId="0" borderId="40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" fillId="0" borderId="40" xfId="0" applyFont="1" applyBorder="1" applyAlignment="1">
      <alignment wrapText="1"/>
    </xf>
    <xf numFmtId="0" fontId="0" fillId="0" borderId="40" xfId="0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/>
    </xf>
    <xf numFmtId="0" fontId="0" fillId="0" borderId="57" xfId="0" applyBorder="1" applyAlignment="1">
      <alignment horizontal="left" vertical="center" wrapText="1"/>
    </xf>
    <xf numFmtId="0" fontId="14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wrapText="1"/>
    </xf>
    <xf numFmtId="0" fontId="1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13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wrapText="1"/>
    </xf>
    <xf numFmtId="0" fontId="3" fillId="0" borderId="62" xfId="0" applyFont="1" applyBorder="1" applyAlignment="1">
      <alignment wrapText="1"/>
    </xf>
    <xf numFmtId="0" fontId="19" fillId="34" borderId="23" xfId="0" applyFont="1" applyFill="1" applyBorder="1" applyAlignment="1">
      <alignment horizontal="left" vertical="center" wrapText="1"/>
    </xf>
    <xf numFmtId="0" fontId="62" fillId="34" borderId="34" xfId="0" applyFont="1" applyFill="1" applyBorder="1" applyAlignment="1">
      <alignment horizontal="center"/>
    </xf>
    <xf numFmtId="0" fontId="62" fillId="34" borderId="34" xfId="0" applyNumberFormat="1" applyFont="1" applyFill="1" applyBorder="1" applyAlignment="1">
      <alignment horizontal="center"/>
    </xf>
    <xf numFmtId="0" fontId="19" fillId="34" borderId="36" xfId="0" applyFont="1" applyFill="1" applyBorder="1" applyAlignment="1">
      <alignment vertical="center" wrapText="1"/>
    </xf>
    <xf numFmtId="0" fontId="62" fillId="34" borderId="34" xfId="0" applyNumberFormat="1" applyFont="1" applyFill="1" applyBorder="1" applyAlignment="1">
      <alignment horizontal="center" wrapText="1"/>
    </xf>
    <xf numFmtId="0" fontId="19" fillId="34" borderId="23" xfId="0" applyFont="1" applyFill="1" applyBorder="1" applyAlignment="1">
      <alignment vertical="center"/>
    </xf>
    <xf numFmtId="0" fontId="62" fillId="34" borderId="34" xfId="0" applyNumberFormat="1" applyFont="1" applyFill="1" applyBorder="1" applyAlignment="1">
      <alignment horizontal="center" vertical="center"/>
    </xf>
    <xf numFmtId="0" fontId="19" fillId="34" borderId="27" xfId="0" applyFont="1" applyFill="1" applyBorder="1" applyAlignment="1">
      <alignment horizontal="left" vertical="center" wrapText="1"/>
    </xf>
    <xf numFmtId="0" fontId="62" fillId="34" borderId="34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3"/>
  <sheetViews>
    <sheetView tabSelected="1" zoomScale="75" zoomScaleNormal="75" zoomScalePageLayoutView="0" workbookViewId="0" topLeftCell="A1">
      <selection activeCell="AA12" sqref="AA12"/>
    </sheetView>
  </sheetViews>
  <sheetFormatPr defaultColWidth="9.00390625" defaultRowHeight="15.75"/>
  <cols>
    <col min="1" max="1" width="2.875" style="0" customWidth="1"/>
    <col min="2" max="2" width="4.00390625" style="2" customWidth="1"/>
    <col min="3" max="3" width="4.875" style="2" customWidth="1"/>
    <col min="4" max="4" width="10.375" style="2" customWidth="1"/>
    <col min="5" max="5" width="13.375" style="4" customWidth="1"/>
    <col min="6" max="6" width="3.50390625" style="3" customWidth="1"/>
    <col min="7" max="7" width="4.00390625" style="3" customWidth="1"/>
    <col min="8" max="8" width="3.625" style="3" customWidth="1"/>
    <col min="9" max="11" width="4.625" style="3" hidden="1" customWidth="1"/>
    <col min="12" max="12" width="8.625" style="3" hidden="1" customWidth="1"/>
    <col min="13" max="13" width="3.875" style="3" customWidth="1"/>
    <col min="14" max="14" width="4.50390625" style="12" customWidth="1"/>
    <col min="15" max="15" width="4.125" style="12" customWidth="1"/>
    <col min="16" max="16" width="3.75390625" style="12" customWidth="1"/>
    <col min="17" max="17" width="4.125" style="12" customWidth="1"/>
    <col min="18" max="19" width="5.625" style="12" hidden="1" customWidth="1"/>
    <col min="20" max="20" width="4.25390625" style="12" customWidth="1"/>
    <col min="21" max="22" width="5.625" style="12" hidden="1" customWidth="1"/>
    <col min="23" max="23" width="6.625" style="12" hidden="1" customWidth="1"/>
    <col min="24" max="24" width="0.12890625" style="12" hidden="1" customWidth="1"/>
    <col min="25" max="25" width="3.875" style="12" customWidth="1"/>
    <col min="26" max="26" width="4.125" style="12" customWidth="1"/>
    <col min="27" max="28" width="4.25390625" style="12" customWidth="1"/>
    <col min="29" max="30" width="4.00390625" style="12" customWidth="1"/>
    <col min="31" max="31" width="4.375" style="12" customWidth="1"/>
    <col min="32" max="33" width="4.125" style="12" customWidth="1"/>
    <col min="34" max="35" width="4.00390625" style="12" customWidth="1"/>
    <col min="36" max="36" width="5.75390625" style="12" customWidth="1"/>
    <col min="37" max="37" width="7.00390625" style="25" customWidth="1"/>
  </cols>
  <sheetData>
    <row r="1" spans="1:61" ht="39.75" customHeight="1">
      <c r="A1" s="101"/>
      <c r="B1" s="122" t="s">
        <v>59</v>
      </c>
      <c r="C1" s="122"/>
      <c r="D1" s="123"/>
      <c r="E1" s="123"/>
      <c r="F1" s="127" t="s">
        <v>12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8"/>
      <c r="R1" s="34"/>
      <c r="S1" s="34"/>
      <c r="T1" s="35"/>
      <c r="U1" s="36"/>
      <c r="V1" s="36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8"/>
      <c r="AL1" s="10"/>
      <c r="AM1" s="11"/>
      <c r="AN1" s="1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1"/>
      <c r="BH1" s="4"/>
      <c r="BI1" s="4"/>
    </row>
    <row r="2" spans="1:61" ht="35.25" customHeight="1">
      <c r="A2" s="102"/>
      <c r="B2" s="124" t="s">
        <v>46</v>
      </c>
      <c r="C2" s="124"/>
      <c r="D2" s="125"/>
      <c r="E2" s="125"/>
      <c r="F2" s="126" t="s">
        <v>60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3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39"/>
      <c r="AL2" s="2"/>
      <c r="AM2" s="2"/>
      <c r="AN2" s="6"/>
      <c r="AO2" s="2"/>
      <c r="AP2" s="2"/>
      <c r="AQ2" s="2"/>
      <c r="AR2" s="4"/>
      <c r="AS2" s="5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1"/>
      <c r="BH2" s="4"/>
      <c r="BI2" s="4"/>
    </row>
    <row r="3" spans="1:61" ht="36" customHeight="1" thickBot="1">
      <c r="A3" s="103"/>
      <c r="B3" s="118" t="s">
        <v>39</v>
      </c>
      <c r="C3" s="118"/>
      <c r="D3" s="119"/>
      <c r="E3" s="119"/>
      <c r="F3" s="120" t="s">
        <v>62</v>
      </c>
      <c r="G3" s="120"/>
      <c r="H3" s="120"/>
      <c r="I3" s="120"/>
      <c r="J3" s="120"/>
      <c r="K3" s="121"/>
      <c r="L3" s="121"/>
      <c r="M3" s="121"/>
      <c r="N3" s="121"/>
      <c r="O3" s="121"/>
      <c r="P3" s="40"/>
      <c r="Q3" s="41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3"/>
      <c r="AL3" s="2"/>
      <c r="AM3" s="2"/>
      <c r="AN3" s="1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1"/>
      <c r="BH3" s="4"/>
      <c r="BI3" s="4"/>
    </row>
    <row r="4" spans="1:61" ht="23.25" thickBot="1">
      <c r="A4" s="89"/>
      <c r="B4" s="114" t="s">
        <v>13</v>
      </c>
      <c r="C4" s="114" t="s">
        <v>14</v>
      </c>
      <c r="D4" s="115" t="s">
        <v>15</v>
      </c>
      <c r="E4" s="116" t="s">
        <v>16</v>
      </c>
      <c r="F4" s="53" t="s">
        <v>4</v>
      </c>
      <c r="G4" s="53"/>
      <c r="H4" s="147"/>
      <c r="I4" s="53"/>
      <c r="J4" s="53"/>
      <c r="K4" s="54"/>
      <c r="L4" s="61"/>
      <c r="M4" s="64" t="s">
        <v>5</v>
      </c>
      <c r="N4" s="44"/>
      <c r="O4" s="150"/>
      <c r="P4" s="62" t="s">
        <v>6</v>
      </c>
      <c r="Q4" s="53"/>
      <c r="R4" s="46"/>
      <c r="S4" s="46"/>
      <c r="T4" s="152"/>
      <c r="U4" s="45"/>
      <c r="V4" s="46"/>
      <c r="W4" s="46"/>
      <c r="X4" s="47"/>
      <c r="Y4" s="55" t="s">
        <v>7</v>
      </c>
      <c r="Z4" s="53"/>
      <c r="AA4" s="154"/>
      <c r="AB4" s="56" t="s">
        <v>10</v>
      </c>
      <c r="AC4" s="57"/>
      <c r="AD4" s="156"/>
      <c r="AE4" s="55" t="s">
        <v>2</v>
      </c>
      <c r="AF4" s="53" t="s">
        <v>3</v>
      </c>
      <c r="AG4" s="53" t="s">
        <v>8</v>
      </c>
      <c r="AH4" s="53" t="s">
        <v>9</v>
      </c>
      <c r="AI4" s="58" t="s">
        <v>11</v>
      </c>
      <c r="AJ4" s="59" t="s">
        <v>0</v>
      </c>
      <c r="AK4" s="60" t="s">
        <v>1</v>
      </c>
      <c r="AL4" s="13"/>
      <c r="AM4" s="2"/>
      <c r="AN4" s="1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1"/>
      <c r="BH4" s="4"/>
      <c r="BI4" s="4"/>
    </row>
    <row r="5" spans="1:44" s="15" customFormat="1" ht="18" customHeight="1">
      <c r="A5" s="66">
        <v>1</v>
      </c>
      <c r="B5" s="117" t="s">
        <v>51</v>
      </c>
      <c r="C5" s="117" t="s">
        <v>47</v>
      </c>
      <c r="D5" s="117" t="s">
        <v>52</v>
      </c>
      <c r="E5" s="117" t="s">
        <v>53</v>
      </c>
      <c r="F5" s="18">
        <v>6</v>
      </c>
      <c r="G5" s="16"/>
      <c r="H5" s="148">
        <v>10</v>
      </c>
      <c r="I5" s="18"/>
      <c r="J5" s="16"/>
      <c r="K5" s="16"/>
      <c r="L5" s="17"/>
      <c r="M5" s="28">
        <v>5</v>
      </c>
      <c r="N5" s="16"/>
      <c r="O5" s="148">
        <v>2</v>
      </c>
      <c r="P5" s="28">
        <v>0</v>
      </c>
      <c r="Q5" s="16"/>
      <c r="R5" s="16"/>
      <c r="S5" s="16"/>
      <c r="T5" s="148"/>
      <c r="U5" s="18"/>
      <c r="V5" s="16"/>
      <c r="W5" s="16"/>
      <c r="X5" s="17"/>
      <c r="Y5" s="32">
        <v>0</v>
      </c>
      <c r="Z5" s="50"/>
      <c r="AA5" s="155">
        <v>0</v>
      </c>
      <c r="AB5" s="65">
        <v>8</v>
      </c>
      <c r="AC5" s="51"/>
      <c r="AD5" s="155">
        <v>4</v>
      </c>
      <c r="AE5" s="65">
        <f>MAX(F5,G5,H5)</f>
        <v>10</v>
      </c>
      <c r="AF5" s="51">
        <f>MAX(M5,N5,O5)</f>
        <v>5</v>
      </c>
      <c r="AG5" s="51">
        <f>MAX(P5,Q5,T5)</f>
        <v>0</v>
      </c>
      <c r="AH5" s="51">
        <f>MAX(Y5,Z5,AA5)</f>
        <v>0</v>
      </c>
      <c r="AI5" s="51">
        <f>MAX(AB5,AC5,AD5)</f>
        <v>8</v>
      </c>
      <c r="AJ5" s="52">
        <f>SUM(AE5:AI5)</f>
        <v>23</v>
      </c>
      <c r="AK5" s="88" t="str">
        <f>IF(AJ5&lt;50,"       F",IF(AJ5&lt;60,"E",IF(AJ5&lt;70,"D",IF(AJ5&lt;80,"C",IF(AJ5&lt;90,"B","A")))))</f>
        <v>       F</v>
      </c>
      <c r="AL5" s="19"/>
      <c r="AR5" s="26"/>
    </row>
    <row r="6" spans="1:44" s="15" customFormat="1" ht="18" customHeight="1">
      <c r="A6" s="66">
        <v>2</v>
      </c>
      <c r="B6" s="117" t="s">
        <v>54</v>
      </c>
      <c r="C6" s="117" t="s">
        <v>47</v>
      </c>
      <c r="D6" s="117" t="s">
        <v>49</v>
      </c>
      <c r="E6" s="117" t="s">
        <v>55</v>
      </c>
      <c r="F6" s="18">
        <v>11</v>
      </c>
      <c r="G6" s="16"/>
      <c r="H6" s="148">
        <v>8</v>
      </c>
      <c r="I6" s="18"/>
      <c r="J6" s="16"/>
      <c r="K6" s="16"/>
      <c r="L6" s="17"/>
      <c r="M6" s="28">
        <v>11</v>
      </c>
      <c r="N6" s="16"/>
      <c r="O6" s="148">
        <v>5</v>
      </c>
      <c r="P6" s="28">
        <v>3</v>
      </c>
      <c r="Q6" s="16"/>
      <c r="R6" s="16"/>
      <c r="S6" s="16"/>
      <c r="T6" s="148"/>
      <c r="U6" s="18"/>
      <c r="V6" s="16"/>
      <c r="W6" s="16"/>
      <c r="X6" s="17"/>
      <c r="Y6" s="32">
        <v>3</v>
      </c>
      <c r="Z6" s="50"/>
      <c r="AA6" s="155">
        <v>8</v>
      </c>
      <c r="AB6" s="65">
        <v>7</v>
      </c>
      <c r="AC6" s="51"/>
      <c r="AD6" s="155">
        <v>6</v>
      </c>
      <c r="AE6" s="65">
        <f>MAX(F6,G6,H6)</f>
        <v>11</v>
      </c>
      <c r="AF6" s="51">
        <f>MAX(M6,N6,O6)</f>
        <v>11</v>
      </c>
      <c r="AG6" s="51">
        <f>MAX(P6,Q6,T6)</f>
        <v>3</v>
      </c>
      <c r="AH6" s="51">
        <f>MAX(Y6,Z6,AA6)</f>
        <v>8</v>
      </c>
      <c r="AI6" s="51">
        <f>MAX(AB6,AC6,AD6)</f>
        <v>7</v>
      </c>
      <c r="AJ6" s="52">
        <f>SUM(AE6:AI6)</f>
        <v>40</v>
      </c>
      <c r="AK6" s="88" t="str">
        <f>IF(AJ6&lt;50,"       F",IF(AJ6&lt;60,"E",IF(AJ6&lt;70,"D",IF(AJ6&lt;80,"C",IF(AJ6&lt;90,"B","A")))))</f>
        <v>       F</v>
      </c>
      <c r="AR6" s="26"/>
    </row>
    <row r="7" spans="1:44" s="15" customFormat="1" ht="18" customHeight="1">
      <c r="A7" s="66">
        <v>3</v>
      </c>
      <c r="B7" s="117" t="s">
        <v>48</v>
      </c>
      <c r="C7" s="117" t="s">
        <v>56</v>
      </c>
      <c r="D7" s="117" t="s">
        <v>40</v>
      </c>
      <c r="E7" s="117" t="s">
        <v>41</v>
      </c>
      <c r="F7" s="27">
        <v>8</v>
      </c>
      <c r="G7" s="20"/>
      <c r="H7" s="149">
        <v>16</v>
      </c>
      <c r="I7" s="27"/>
      <c r="J7" s="20"/>
      <c r="K7" s="20"/>
      <c r="L7" s="21"/>
      <c r="M7" s="29">
        <v>12</v>
      </c>
      <c r="N7" s="30"/>
      <c r="O7" s="151"/>
      <c r="P7" s="31">
        <v>0</v>
      </c>
      <c r="Q7" s="23"/>
      <c r="R7" s="22"/>
      <c r="S7" s="22"/>
      <c r="T7" s="153"/>
      <c r="U7" s="63"/>
      <c r="V7" s="22"/>
      <c r="W7" s="22"/>
      <c r="X7" s="24"/>
      <c r="Y7" s="32">
        <v>5</v>
      </c>
      <c r="Z7" s="50"/>
      <c r="AA7" s="155">
        <v>6</v>
      </c>
      <c r="AB7" s="65">
        <v>16</v>
      </c>
      <c r="AC7" s="51"/>
      <c r="AD7" s="155"/>
      <c r="AE7" s="65">
        <f>MAX(F7,G7,H7)</f>
        <v>16</v>
      </c>
      <c r="AF7" s="51">
        <f>MAX(M7,N7,O7)</f>
        <v>12</v>
      </c>
      <c r="AG7" s="51">
        <f>MAX(P7,Q7,T7)</f>
        <v>0</v>
      </c>
      <c r="AH7" s="51">
        <f>MAX(Y7,Z7,AA7)</f>
        <v>6</v>
      </c>
      <c r="AI7" s="51">
        <f>MAX(AB7,AC7,AD7)</f>
        <v>16</v>
      </c>
      <c r="AJ7" s="52">
        <f>SUM(AE7:AI7)</f>
        <v>50</v>
      </c>
      <c r="AK7" s="88" t="str">
        <f>IF(AJ7&lt;50,"       F",IF(AJ7&lt;60,"E",IF(AJ7&lt;70,"D",IF(AJ7&lt;80,"C",IF(AJ7&lt;90,"B","A")))))</f>
        <v>E</v>
      </c>
      <c r="AR7" s="26"/>
    </row>
    <row r="8" spans="1:44" s="15" customFormat="1" ht="18" customHeight="1">
      <c r="A8" s="66">
        <v>4</v>
      </c>
      <c r="B8" s="117" t="s">
        <v>50</v>
      </c>
      <c r="C8" s="117" t="s">
        <v>56</v>
      </c>
      <c r="D8" s="117" t="s">
        <v>17</v>
      </c>
      <c r="E8" s="117" t="s">
        <v>42</v>
      </c>
      <c r="F8" s="18">
        <v>3</v>
      </c>
      <c r="G8" s="16"/>
      <c r="H8" s="148">
        <v>8</v>
      </c>
      <c r="I8" s="18"/>
      <c r="J8" s="16"/>
      <c r="K8" s="16"/>
      <c r="L8" s="17"/>
      <c r="M8" s="28">
        <v>3</v>
      </c>
      <c r="N8" s="16"/>
      <c r="O8" s="148"/>
      <c r="P8" s="28"/>
      <c r="Q8" s="16"/>
      <c r="R8" s="16"/>
      <c r="S8" s="16"/>
      <c r="T8" s="148"/>
      <c r="U8" s="18"/>
      <c r="V8" s="16"/>
      <c r="W8" s="16"/>
      <c r="X8" s="17"/>
      <c r="Y8" s="32"/>
      <c r="Z8" s="50"/>
      <c r="AA8" s="155"/>
      <c r="AB8" s="65">
        <v>14</v>
      </c>
      <c r="AC8" s="51"/>
      <c r="AD8" s="155"/>
      <c r="AE8" s="65">
        <f>MAX(F8,G8,H8)</f>
        <v>8</v>
      </c>
      <c r="AF8" s="51">
        <f>MAX(M8,N8,O8)</f>
        <v>3</v>
      </c>
      <c r="AG8" s="51">
        <f>MAX(P8,Q8,T8)</f>
        <v>0</v>
      </c>
      <c r="AH8" s="51">
        <f>MAX(Y8,Z8,AA8)</f>
        <v>0</v>
      </c>
      <c r="AI8" s="51">
        <f>MAX(AB8,AC8,AD8)</f>
        <v>14</v>
      </c>
      <c r="AJ8" s="52">
        <f>SUM(AE8:AI8)</f>
        <v>25</v>
      </c>
      <c r="AK8" s="88" t="str">
        <f>IF(AJ8&lt;50,"       F",IF(AJ8&lt;60,"E",IF(AJ8&lt;70,"D",IF(AJ8&lt;80,"C",IF(AJ8&lt;90,"B","A")))))</f>
        <v>       F</v>
      </c>
      <c r="AR8" s="26"/>
    </row>
    <row r="9" spans="1:44" s="15" customFormat="1" ht="18" customHeight="1">
      <c r="A9" s="66">
        <v>5</v>
      </c>
      <c r="B9" s="117" t="s">
        <v>57</v>
      </c>
      <c r="C9" s="117" t="s">
        <v>56</v>
      </c>
      <c r="D9" s="117" t="s">
        <v>43</v>
      </c>
      <c r="E9" s="117" t="s">
        <v>44</v>
      </c>
      <c r="F9" s="18">
        <v>1</v>
      </c>
      <c r="G9" s="16"/>
      <c r="H9" s="148">
        <v>0</v>
      </c>
      <c r="I9" s="18"/>
      <c r="J9" s="16"/>
      <c r="K9" s="16"/>
      <c r="L9" s="17"/>
      <c r="M9" s="28"/>
      <c r="N9" s="16"/>
      <c r="O9" s="148">
        <v>0</v>
      </c>
      <c r="P9" s="28"/>
      <c r="Q9" s="16"/>
      <c r="R9" s="16"/>
      <c r="S9" s="16"/>
      <c r="T9" s="148"/>
      <c r="U9" s="18"/>
      <c r="V9" s="16"/>
      <c r="W9" s="16"/>
      <c r="X9" s="17"/>
      <c r="Y9" s="32"/>
      <c r="Z9" s="50"/>
      <c r="AA9" s="155"/>
      <c r="AB9" s="65"/>
      <c r="AC9" s="51"/>
      <c r="AD9" s="155"/>
      <c r="AE9" s="65">
        <f>MAX(F9,G9,H9)</f>
        <v>1</v>
      </c>
      <c r="AF9" s="51">
        <f>MAX(M9,N9,O9)</f>
        <v>0</v>
      </c>
      <c r="AG9" s="51">
        <f>MAX(P9,Q9,T9)</f>
        <v>0</v>
      </c>
      <c r="AH9" s="51">
        <f>MAX(Y9,Z9,AA9)</f>
        <v>0</v>
      </c>
      <c r="AI9" s="51">
        <f>MAX(AB9,AC9,AD9)</f>
        <v>0</v>
      </c>
      <c r="AJ9" s="52">
        <f>SUM(AE9:AI9)</f>
        <v>1</v>
      </c>
      <c r="AK9" s="88" t="str">
        <f>IF(AJ9&lt;50,"       F",IF(AJ9&lt;60,"E",IF(AJ9&lt;70,"D",IF(AJ9&lt;80,"C",IF(AJ9&lt;90,"B","A")))))</f>
        <v>       F</v>
      </c>
      <c r="AR9" s="26"/>
    </row>
    <row r="10" ht="15.75">
      <c r="A10" s="15"/>
    </row>
    <row r="11" ht="15.75">
      <c r="AE11" s="90" t="s">
        <v>58</v>
      </c>
    </row>
    <row r="13" spans="31:36" ht="15.75">
      <c r="AE13" s="91"/>
      <c r="AF13" s="91"/>
      <c r="AG13" s="91"/>
      <c r="AH13" s="91"/>
      <c r="AI13" s="91"/>
      <c r="AJ13" s="91"/>
    </row>
  </sheetData>
  <sheetProtection/>
  <mergeCells count="6">
    <mergeCell ref="B3:E3"/>
    <mergeCell ref="F3:O3"/>
    <mergeCell ref="B1:E1"/>
    <mergeCell ref="B2:E2"/>
    <mergeCell ref="F2:P2"/>
    <mergeCell ref="F1:Q1"/>
  </mergeCells>
  <printOptions horizontalCentered="1"/>
  <pageMargins left="0.78740157480315" right="0.590551181102362" top="0.590551181102362" bottom="0.590551181102362" header="0" footer="0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="75" zoomScaleNormal="75" zoomScalePageLayoutView="0" workbookViewId="0" topLeftCell="A12">
      <selection activeCell="A51" sqref="A51:IV54"/>
    </sheetView>
  </sheetViews>
  <sheetFormatPr defaultColWidth="9.00390625" defaultRowHeight="15.75"/>
  <cols>
    <col min="1" max="1" width="4.625" style="0" customWidth="1"/>
    <col min="2" max="2" width="6.75390625" style="0" customWidth="1"/>
    <col min="3" max="3" width="10.25390625" style="0" customWidth="1"/>
    <col min="4" max="4" width="10.625" style="0" customWidth="1"/>
    <col min="5" max="5" width="20.625" style="0" customWidth="1"/>
    <col min="6" max="6" width="13.125" style="0" customWidth="1"/>
    <col min="7" max="11" width="0" style="0" hidden="1" customWidth="1"/>
    <col min="12" max="12" width="12.625" style="0" customWidth="1"/>
    <col min="13" max="14" width="0" style="0" hidden="1" customWidth="1"/>
    <col min="15" max="15" width="10.125" style="0" customWidth="1"/>
    <col min="16" max="16" width="7.75390625" style="0" customWidth="1"/>
  </cols>
  <sheetData>
    <row r="1" spans="1:16" ht="33.75" customHeight="1">
      <c r="A1" s="93"/>
      <c r="B1" s="94"/>
      <c r="C1" s="138" t="str">
        <f>SPISAK!B1</f>
        <v>OBRAZAC ZA ZAKLJUČNE OCJENE  školska 2016/2017</v>
      </c>
      <c r="D1" s="139"/>
      <c r="E1" s="139"/>
      <c r="F1" s="131"/>
      <c r="G1" s="132"/>
      <c r="H1" s="132"/>
      <c r="I1" s="132"/>
      <c r="J1" s="132"/>
      <c r="K1" s="132"/>
      <c r="L1" s="132"/>
      <c r="M1" s="95"/>
      <c r="N1" s="95"/>
      <c r="O1" s="129"/>
      <c r="P1" s="130"/>
    </row>
    <row r="2" spans="1:16" ht="31.5" customHeight="1">
      <c r="A2" s="96"/>
      <c r="B2" s="97"/>
      <c r="C2" s="140" t="str">
        <f>SPISAK!B2</f>
        <v>STUDIJSKI PROGRAM MEHATRONIKA</v>
      </c>
      <c r="D2" s="141"/>
      <c r="E2" s="141"/>
      <c r="F2" s="133"/>
      <c r="G2" s="134"/>
      <c r="H2" s="134"/>
      <c r="I2" s="134"/>
      <c r="J2" s="134"/>
      <c r="K2" s="134"/>
      <c r="L2" s="134"/>
      <c r="M2" s="9"/>
      <c r="N2" s="9"/>
      <c r="O2" s="142"/>
      <c r="P2" s="143"/>
    </row>
    <row r="3" spans="1:16" ht="39" customHeight="1" thickBot="1">
      <c r="A3" s="98"/>
      <c r="B3" s="99"/>
      <c r="C3" s="144" t="str">
        <f>SPISAK!B3</f>
        <v>PREDMET:                          OTPORNOST  MATERIJALA </v>
      </c>
      <c r="D3" s="145"/>
      <c r="E3" s="146"/>
      <c r="F3" s="135"/>
      <c r="G3" s="136"/>
      <c r="H3" s="136"/>
      <c r="I3" s="136"/>
      <c r="J3" s="136"/>
      <c r="K3" s="136"/>
      <c r="L3" s="136"/>
      <c r="M3" s="100"/>
      <c r="N3" s="100"/>
      <c r="O3" s="135"/>
      <c r="P3" s="137"/>
    </row>
    <row r="4" spans="1:16" ht="16.5" thickBot="1">
      <c r="A4" s="87"/>
      <c r="B4" s="86" t="str">
        <f>SPISAK!B4</f>
        <v>Indeks</v>
      </c>
      <c r="C4" s="82" t="str">
        <f>SPISAK!C4</f>
        <v>God. Upisa</v>
      </c>
      <c r="D4" s="82" t="str">
        <f>SPISAK!D4</f>
        <v>Ime</v>
      </c>
      <c r="E4" s="83" t="str">
        <f>SPISAK!E4</f>
        <v>Prezime</v>
      </c>
      <c r="F4" s="81"/>
      <c r="G4" s="69"/>
      <c r="H4" s="69"/>
      <c r="I4" s="69"/>
      <c r="J4" s="69"/>
      <c r="K4" s="70"/>
      <c r="L4" s="71"/>
      <c r="M4" s="72"/>
      <c r="N4" s="72"/>
      <c r="O4" s="84" t="str">
        <f>SPISAK!AJ4</f>
        <v>SUMA</v>
      </c>
      <c r="P4" s="85" t="str">
        <f>SPISAK!AK4</f>
        <v>OCJENA</v>
      </c>
    </row>
    <row r="5" spans="1:16" ht="13.5" customHeight="1">
      <c r="A5" s="77" t="e">
        <f>SPISAK!#REF!</f>
        <v>#REF!</v>
      </c>
      <c r="B5" s="75" t="e">
        <f>SPISAK!#REF!</f>
        <v>#REF!</v>
      </c>
      <c r="C5" s="75" t="e">
        <f>SPISAK!#REF!</f>
        <v>#REF!</v>
      </c>
      <c r="D5" s="75" t="e">
        <f>SPISAK!#REF!</f>
        <v>#REF!</v>
      </c>
      <c r="E5" s="75" t="e">
        <f>SPISAK!#REF!</f>
        <v>#REF!</v>
      </c>
      <c r="F5" s="75"/>
      <c r="G5" s="68"/>
      <c r="H5" s="68"/>
      <c r="I5" s="68"/>
      <c r="J5" s="68"/>
      <c r="K5" s="49"/>
      <c r="L5" s="76"/>
      <c r="M5" s="48"/>
      <c r="N5" s="48"/>
      <c r="O5" s="75" t="e">
        <f>SPISAK!#REF!</f>
        <v>#REF!</v>
      </c>
      <c r="P5" s="78" t="e">
        <f>SPISAK!#REF!</f>
        <v>#REF!</v>
      </c>
    </row>
    <row r="6" spans="1:16" ht="13.5" customHeight="1">
      <c r="A6" s="79" t="e">
        <f>SPISAK!#REF!</f>
        <v>#REF!</v>
      </c>
      <c r="B6" s="73" t="e">
        <f>SPISAK!#REF!</f>
        <v>#REF!</v>
      </c>
      <c r="C6" s="73" t="e">
        <f>SPISAK!#REF!</f>
        <v>#REF!</v>
      </c>
      <c r="D6" s="73" t="e">
        <f>SPISAK!#REF!</f>
        <v>#REF!</v>
      </c>
      <c r="E6" s="73" t="e">
        <f>SPISAK!#REF!</f>
        <v>#REF!</v>
      </c>
      <c r="F6" s="73"/>
      <c r="G6" s="8"/>
      <c r="H6" s="8"/>
      <c r="I6" s="8"/>
      <c r="J6" s="8"/>
      <c r="K6" s="7"/>
      <c r="L6" s="67"/>
      <c r="M6" s="74"/>
      <c r="N6" s="74"/>
      <c r="O6" s="73" t="e">
        <f>SPISAK!#REF!</f>
        <v>#REF!</v>
      </c>
      <c r="P6" s="80" t="e">
        <f>SPISAK!#REF!</f>
        <v>#REF!</v>
      </c>
    </row>
    <row r="7" spans="1:16" ht="13.5" customHeight="1">
      <c r="A7" s="79" t="e">
        <f>SPISAK!#REF!</f>
        <v>#REF!</v>
      </c>
      <c r="B7" s="73" t="e">
        <f>SPISAK!#REF!</f>
        <v>#REF!</v>
      </c>
      <c r="C7" s="73" t="e">
        <f>SPISAK!#REF!</f>
        <v>#REF!</v>
      </c>
      <c r="D7" s="73" t="e">
        <f>SPISAK!#REF!</f>
        <v>#REF!</v>
      </c>
      <c r="E7" s="73" t="e">
        <f>SPISAK!#REF!</f>
        <v>#REF!</v>
      </c>
      <c r="F7" s="73"/>
      <c r="G7" s="8"/>
      <c r="H7" s="8"/>
      <c r="I7" s="8"/>
      <c r="J7" s="8"/>
      <c r="K7" s="7"/>
      <c r="L7" s="67"/>
      <c r="M7" s="74"/>
      <c r="N7" s="74"/>
      <c r="O7" s="73" t="e">
        <f>SPISAK!#REF!</f>
        <v>#REF!</v>
      </c>
      <c r="P7" s="80" t="e">
        <f>SPISAK!#REF!</f>
        <v>#REF!</v>
      </c>
    </row>
    <row r="8" spans="1:16" ht="13.5" customHeight="1">
      <c r="A8" s="79" t="e">
        <f>SPISAK!#REF!</f>
        <v>#REF!</v>
      </c>
      <c r="B8" s="73" t="e">
        <f>SPISAK!#REF!</f>
        <v>#REF!</v>
      </c>
      <c r="C8" s="73" t="e">
        <f>SPISAK!#REF!</f>
        <v>#REF!</v>
      </c>
      <c r="D8" s="73" t="e">
        <f>SPISAK!#REF!</f>
        <v>#REF!</v>
      </c>
      <c r="E8" s="73" t="e">
        <f>SPISAK!#REF!</f>
        <v>#REF!</v>
      </c>
      <c r="F8" s="73"/>
      <c r="G8" s="8"/>
      <c r="H8" s="8"/>
      <c r="I8" s="8"/>
      <c r="J8" s="8"/>
      <c r="K8" s="7"/>
      <c r="L8" s="67"/>
      <c r="M8" s="74"/>
      <c r="N8" s="74"/>
      <c r="O8" s="73" t="e">
        <f>SPISAK!#REF!</f>
        <v>#REF!</v>
      </c>
      <c r="P8" s="80" t="e">
        <f>SPISAK!#REF!</f>
        <v>#REF!</v>
      </c>
    </row>
    <row r="9" spans="1:16" ht="13.5" customHeight="1">
      <c r="A9" s="79" t="e">
        <f>SPISAK!#REF!</f>
        <v>#REF!</v>
      </c>
      <c r="B9" s="73" t="e">
        <f>SPISAK!#REF!</f>
        <v>#REF!</v>
      </c>
      <c r="C9" s="73" t="e">
        <f>SPISAK!#REF!</f>
        <v>#REF!</v>
      </c>
      <c r="D9" s="73" t="e">
        <f>SPISAK!#REF!</f>
        <v>#REF!</v>
      </c>
      <c r="E9" s="73" t="e">
        <f>SPISAK!#REF!</f>
        <v>#REF!</v>
      </c>
      <c r="F9" s="73"/>
      <c r="G9" s="8"/>
      <c r="H9" s="8"/>
      <c r="I9" s="8"/>
      <c r="J9" s="8"/>
      <c r="K9" s="7"/>
      <c r="L9" s="67"/>
      <c r="M9" s="74"/>
      <c r="N9" s="74"/>
      <c r="O9" s="73" t="e">
        <f>SPISAK!#REF!</f>
        <v>#REF!</v>
      </c>
      <c r="P9" s="80" t="e">
        <f>SPISAK!#REF!</f>
        <v>#REF!</v>
      </c>
    </row>
    <row r="10" spans="1:16" ht="13.5" customHeight="1">
      <c r="A10" s="79" t="e">
        <f>SPISAK!#REF!</f>
        <v>#REF!</v>
      </c>
      <c r="B10" s="73" t="e">
        <f>SPISAK!#REF!</f>
        <v>#REF!</v>
      </c>
      <c r="C10" s="73" t="e">
        <f>SPISAK!#REF!</f>
        <v>#REF!</v>
      </c>
      <c r="D10" s="73" t="e">
        <f>SPISAK!#REF!</f>
        <v>#REF!</v>
      </c>
      <c r="E10" s="73" t="e">
        <f>SPISAK!#REF!</f>
        <v>#REF!</v>
      </c>
      <c r="F10" s="73"/>
      <c r="G10" s="8"/>
      <c r="H10" s="8"/>
      <c r="I10" s="8"/>
      <c r="J10" s="8"/>
      <c r="K10" s="7"/>
      <c r="L10" s="67"/>
      <c r="M10" s="74"/>
      <c r="N10" s="74"/>
      <c r="O10" s="73" t="e">
        <f>SPISAK!#REF!</f>
        <v>#REF!</v>
      </c>
      <c r="P10" s="80" t="e">
        <f>SPISAK!#REF!</f>
        <v>#REF!</v>
      </c>
    </row>
    <row r="11" spans="1:16" ht="13.5" customHeight="1">
      <c r="A11" s="79" t="e">
        <f>SPISAK!#REF!</f>
        <v>#REF!</v>
      </c>
      <c r="B11" s="73" t="e">
        <f>SPISAK!#REF!</f>
        <v>#REF!</v>
      </c>
      <c r="C11" s="73" t="e">
        <f>SPISAK!#REF!</f>
        <v>#REF!</v>
      </c>
      <c r="D11" s="73" t="e">
        <f>SPISAK!#REF!</f>
        <v>#REF!</v>
      </c>
      <c r="E11" s="73" t="e">
        <f>SPISAK!#REF!</f>
        <v>#REF!</v>
      </c>
      <c r="F11" s="73"/>
      <c r="G11" s="8"/>
      <c r="H11" s="8"/>
      <c r="I11" s="8"/>
      <c r="J11" s="8"/>
      <c r="K11" s="7"/>
      <c r="L11" s="67"/>
      <c r="M11" s="74"/>
      <c r="N11" s="74"/>
      <c r="O11" s="73" t="e">
        <f>SPISAK!#REF!</f>
        <v>#REF!</v>
      </c>
      <c r="P11" s="80" t="e">
        <f>SPISAK!#REF!</f>
        <v>#REF!</v>
      </c>
    </row>
    <row r="12" spans="1:16" ht="13.5" customHeight="1">
      <c r="A12" s="79" t="e">
        <f>SPISAK!#REF!</f>
        <v>#REF!</v>
      </c>
      <c r="B12" s="73" t="e">
        <f>SPISAK!#REF!</f>
        <v>#REF!</v>
      </c>
      <c r="C12" s="73" t="e">
        <f>SPISAK!#REF!</f>
        <v>#REF!</v>
      </c>
      <c r="D12" s="73" t="e">
        <f>SPISAK!#REF!</f>
        <v>#REF!</v>
      </c>
      <c r="E12" s="73" t="e">
        <f>SPISAK!#REF!</f>
        <v>#REF!</v>
      </c>
      <c r="F12" s="73"/>
      <c r="G12" s="8"/>
      <c r="H12" s="8"/>
      <c r="I12" s="8"/>
      <c r="J12" s="8"/>
      <c r="K12" s="7"/>
      <c r="L12" s="67"/>
      <c r="M12" s="74"/>
      <c r="N12" s="74"/>
      <c r="O12" s="73" t="e">
        <f>SPISAK!#REF!</f>
        <v>#REF!</v>
      </c>
      <c r="P12" s="80" t="e">
        <f>SPISAK!#REF!</f>
        <v>#REF!</v>
      </c>
    </row>
    <row r="13" spans="1:16" ht="13.5" customHeight="1">
      <c r="A13" s="79" t="e">
        <f>SPISAK!#REF!</f>
        <v>#REF!</v>
      </c>
      <c r="B13" s="73" t="e">
        <f>SPISAK!#REF!</f>
        <v>#REF!</v>
      </c>
      <c r="C13" s="73" t="e">
        <f>SPISAK!#REF!</f>
        <v>#REF!</v>
      </c>
      <c r="D13" s="73" t="e">
        <f>SPISAK!#REF!</f>
        <v>#REF!</v>
      </c>
      <c r="E13" s="73" t="e">
        <f>SPISAK!#REF!</f>
        <v>#REF!</v>
      </c>
      <c r="F13" s="73"/>
      <c r="G13" s="8"/>
      <c r="H13" s="8"/>
      <c r="I13" s="8"/>
      <c r="J13" s="8"/>
      <c r="K13" s="7"/>
      <c r="L13" s="67"/>
      <c r="M13" s="74"/>
      <c r="N13" s="74"/>
      <c r="O13" s="73" t="e">
        <f>SPISAK!#REF!</f>
        <v>#REF!</v>
      </c>
      <c r="P13" s="80" t="e">
        <f>SPISAK!#REF!</f>
        <v>#REF!</v>
      </c>
    </row>
    <row r="14" spans="1:16" ht="13.5" customHeight="1">
      <c r="A14" s="79" t="e">
        <f>SPISAK!#REF!</f>
        <v>#REF!</v>
      </c>
      <c r="B14" s="73" t="e">
        <f>SPISAK!#REF!</f>
        <v>#REF!</v>
      </c>
      <c r="C14" s="73" t="e">
        <f>SPISAK!#REF!</f>
        <v>#REF!</v>
      </c>
      <c r="D14" s="73" t="e">
        <f>SPISAK!#REF!</f>
        <v>#REF!</v>
      </c>
      <c r="E14" s="73" t="e">
        <f>SPISAK!#REF!</f>
        <v>#REF!</v>
      </c>
      <c r="F14" s="73"/>
      <c r="G14" s="8"/>
      <c r="H14" s="8"/>
      <c r="I14" s="8"/>
      <c r="J14" s="8"/>
      <c r="K14" s="7"/>
      <c r="L14" s="67"/>
      <c r="M14" s="74"/>
      <c r="N14" s="74"/>
      <c r="O14" s="73" t="e">
        <f>SPISAK!#REF!</f>
        <v>#REF!</v>
      </c>
      <c r="P14" s="80" t="e">
        <f>SPISAK!#REF!</f>
        <v>#REF!</v>
      </c>
    </row>
    <row r="15" spans="1:16" ht="13.5" customHeight="1">
      <c r="A15" s="79" t="e">
        <f>SPISAK!#REF!</f>
        <v>#REF!</v>
      </c>
      <c r="B15" s="73" t="e">
        <f>SPISAK!#REF!</f>
        <v>#REF!</v>
      </c>
      <c r="C15" s="73" t="e">
        <f>SPISAK!#REF!</f>
        <v>#REF!</v>
      </c>
      <c r="D15" s="73" t="e">
        <f>SPISAK!#REF!</f>
        <v>#REF!</v>
      </c>
      <c r="E15" s="73" t="e">
        <f>SPISAK!#REF!</f>
        <v>#REF!</v>
      </c>
      <c r="F15" s="73"/>
      <c r="G15" s="8"/>
      <c r="H15" s="8"/>
      <c r="I15" s="8"/>
      <c r="J15" s="8"/>
      <c r="K15" s="7"/>
      <c r="L15" s="67"/>
      <c r="M15" s="74"/>
      <c r="N15" s="74"/>
      <c r="O15" s="73" t="e">
        <f>SPISAK!#REF!</f>
        <v>#REF!</v>
      </c>
      <c r="P15" s="80" t="e">
        <f>SPISAK!#REF!</f>
        <v>#REF!</v>
      </c>
    </row>
    <row r="16" spans="1:16" ht="13.5" customHeight="1">
      <c r="A16" s="79" t="e">
        <f>SPISAK!#REF!</f>
        <v>#REF!</v>
      </c>
      <c r="B16" s="73" t="e">
        <f>SPISAK!#REF!</f>
        <v>#REF!</v>
      </c>
      <c r="C16" s="73" t="e">
        <f>SPISAK!#REF!</f>
        <v>#REF!</v>
      </c>
      <c r="D16" s="73" t="e">
        <f>SPISAK!#REF!</f>
        <v>#REF!</v>
      </c>
      <c r="E16" s="73" t="e">
        <f>SPISAK!#REF!</f>
        <v>#REF!</v>
      </c>
      <c r="F16" s="73"/>
      <c r="G16" s="8"/>
      <c r="H16" s="8"/>
      <c r="I16" s="8"/>
      <c r="J16" s="8"/>
      <c r="K16" s="7"/>
      <c r="L16" s="67"/>
      <c r="M16" s="74"/>
      <c r="N16" s="74"/>
      <c r="O16" s="73" t="e">
        <f>SPISAK!#REF!</f>
        <v>#REF!</v>
      </c>
      <c r="P16" s="80" t="e">
        <f>SPISAK!#REF!</f>
        <v>#REF!</v>
      </c>
    </row>
    <row r="17" spans="1:16" ht="13.5" customHeight="1">
      <c r="A17" s="79" t="e">
        <f>SPISAK!#REF!</f>
        <v>#REF!</v>
      </c>
      <c r="B17" s="73" t="e">
        <f>SPISAK!#REF!</f>
        <v>#REF!</v>
      </c>
      <c r="C17" s="73" t="e">
        <f>SPISAK!#REF!</f>
        <v>#REF!</v>
      </c>
      <c r="D17" s="73" t="e">
        <f>SPISAK!#REF!</f>
        <v>#REF!</v>
      </c>
      <c r="E17" s="73" t="e">
        <f>SPISAK!#REF!</f>
        <v>#REF!</v>
      </c>
      <c r="F17" s="73"/>
      <c r="G17" s="8"/>
      <c r="H17" s="8"/>
      <c r="I17" s="8"/>
      <c r="J17" s="8"/>
      <c r="K17" s="7"/>
      <c r="L17" s="67"/>
      <c r="M17" s="74"/>
      <c r="N17" s="74"/>
      <c r="O17" s="73" t="e">
        <f>SPISAK!#REF!</f>
        <v>#REF!</v>
      </c>
      <c r="P17" s="80" t="e">
        <f>SPISAK!#REF!</f>
        <v>#REF!</v>
      </c>
    </row>
    <row r="18" spans="1:16" ht="13.5" customHeight="1">
      <c r="A18" s="79" t="e">
        <f>SPISAK!#REF!</f>
        <v>#REF!</v>
      </c>
      <c r="B18" s="73" t="e">
        <f>SPISAK!#REF!</f>
        <v>#REF!</v>
      </c>
      <c r="C18" s="73" t="e">
        <f>SPISAK!#REF!</f>
        <v>#REF!</v>
      </c>
      <c r="D18" s="73" t="e">
        <f>SPISAK!#REF!</f>
        <v>#REF!</v>
      </c>
      <c r="E18" s="73" t="e">
        <f>SPISAK!#REF!</f>
        <v>#REF!</v>
      </c>
      <c r="F18" s="73"/>
      <c r="G18" s="8"/>
      <c r="H18" s="8"/>
      <c r="I18" s="8"/>
      <c r="J18" s="8"/>
      <c r="K18" s="7"/>
      <c r="L18" s="67"/>
      <c r="M18" s="74"/>
      <c r="N18" s="74"/>
      <c r="O18" s="73" t="e">
        <f>SPISAK!#REF!</f>
        <v>#REF!</v>
      </c>
      <c r="P18" s="80" t="e">
        <f>SPISAK!#REF!</f>
        <v>#REF!</v>
      </c>
    </row>
    <row r="19" spans="1:16" ht="13.5" customHeight="1">
      <c r="A19" s="79">
        <f>SPISAK!A5</f>
        <v>1</v>
      </c>
      <c r="B19" s="73" t="str">
        <f>SPISAK!B5</f>
        <v>16</v>
      </c>
      <c r="C19" s="73" t="str">
        <f>SPISAK!C5</f>
        <v>2016</v>
      </c>
      <c r="D19" s="73" t="str">
        <f>SPISAK!D5</f>
        <v>Aleksandar</v>
      </c>
      <c r="E19" s="73" t="str">
        <f>SPISAK!E5</f>
        <v>Bubanja</v>
      </c>
      <c r="F19" s="73"/>
      <c r="G19" s="8"/>
      <c r="H19" s="8"/>
      <c r="I19" s="8"/>
      <c r="J19" s="8"/>
      <c r="K19" s="7"/>
      <c r="L19" s="67"/>
      <c r="M19" s="74"/>
      <c r="N19" s="74"/>
      <c r="O19" s="73">
        <f>SPISAK!AJ5</f>
        <v>23</v>
      </c>
      <c r="P19" s="80" t="str">
        <f>SPISAK!AK5</f>
        <v>       F</v>
      </c>
    </row>
    <row r="20" spans="1:16" ht="13.5" customHeight="1">
      <c r="A20" s="79" t="e">
        <f>SPISAK!#REF!</f>
        <v>#REF!</v>
      </c>
      <c r="B20" s="73" t="e">
        <f>SPISAK!#REF!</f>
        <v>#REF!</v>
      </c>
      <c r="C20" s="73" t="e">
        <f>SPISAK!#REF!</f>
        <v>#REF!</v>
      </c>
      <c r="D20" s="73" t="e">
        <f>SPISAK!#REF!</f>
        <v>#REF!</v>
      </c>
      <c r="E20" s="73" t="e">
        <f>SPISAK!#REF!</f>
        <v>#REF!</v>
      </c>
      <c r="F20" s="73"/>
      <c r="G20" s="8"/>
      <c r="H20" s="8"/>
      <c r="I20" s="8"/>
      <c r="J20" s="8"/>
      <c r="K20" s="7"/>
      <c r="L20" s="67"/>
      <c r="M20" s="74"/>
      <c r="N20" s="74"/>
      <c r="O20" s="73" t="e">
        <f>SPISAK!#REF!</f>
        <v>#REF!</v>
      </c>
      <c r="P20" s="80" t="e">
        <f>SPISAK!#REF!</f>
        <v>#REF!</v>
      </c>
    </row>
    <row r="21" spans="1:16" ht="13.5" customHeight="1">
      <c r="A21" s="79" t="e">
        <f>SPISAK!#REF!</f>
        <v>#REF!</v>
      </c>
      <c r="B21" s="73" t="e">
        <f>SPISAK!#REF!</f>
        <v>#REF!</v>
      </c>
      <c r="C21" s="73" t="e">
        <f>SPISAK!#REF!</f>
        <v>#REF!</v>
      </c>
      <c r="D21" s="73" t="e">
        <f>SPISAK!#REF!</f>
        <v>#REF!</v>
      </c>
      <c r="E21" s="73" t="e">
        <f>SPISAK!#REF!</f>
        <v>#REF!</v>
      </c>
      <c r="F21" s="73"/>
      <c r="G21" s="8"/>
      <c r="H21" s="8"/>
      <c r="I21" s="8"/>
      <c r="J21" s="8"/>
      <c r="K21" s="7"/>
      <c r="L21" s="67"/>
      <c r="M21" s="74"/>
      <c r="N21" s="74"/>
      <c r="O21" s="73" t="e">
        <f>SPISAK!#REF!</f>
        <v>#REF!</v>
      </c>
      <c r="P21" s="80" t="e">
        <f>SPISAK!#REF!</f>
        <v>#REF!</v>
      </c>
    </row>
    <row r="22" spans="1:16" ht="13.5" customHeight="1">
      <c r="A22" s="79" t="e">
        <f>SPISAK!#REF!</f>
        <v>#REF!</v>
      </c>
      <c r="B22" s="73" t="e">
        <f>SPISAK!#REF!</f>
        <v>#REF!</v>
      </c>
      <c r="C22" s="73" t="e">
        <f>SPISAK!#REF!</f>
        <v>#REF!</v>
      </c>
      <c r="D22" s="73" t="e">
        <f>SPISAK!#REF!</f>
        <v>#REF!</v>
      </c>
      <c r="E22" s="73" t="e">
        <f>SPISAK!#REF!</f>
        <v>#REF!</v>
      </c>
      <c r="F22" s="73"/>
      <c r="G22" s="8"/>
      <c r="H22" s="8"/>
      <c r="I22" s="8"/>
      <c r="J22" s="8"/>
      <c r="K22" s="7"/>
      <c r="L22" s="67"/>
      <c r="M22" s="74"/>
      <c r="N22" s="74"/>
      <c r="O22" s="73" t="e">
        <f>SPISAK!#REF!</f>
        <v>#REF!</v>
      </c>
      <c r="P22" s="80" t="e">
        <f>SPISAK!#REF!</f>
        <v>#REF!</v>
      </c>
    </row>
    <row r="23" spans="1:16" ht="13.5" customHeight="1">
      <c r="A23" s="79" t="e">
        <f>SPISAK!#REF!</f>
        <v>#REF!</v>
      </c>
      <c r="B23" s="73" t="e">
        <f>SPISAK!#REF!</f>
        <v>#REF!</v>
      </c>
      <c r="C23" s="73" t="e">
        <f>SPISAK!#REF!</f>
        <v>#REF!</v>
      </c>
      <c r="D23" s="73" t="e">
        <f>SPISAK!#REF!</f>
        <v>#REF!</v>
      </c>
      <c r="E23" s="73" t="e">
        <f>SPISAK!#REF!</f>
        <v>#REF!</v>
      </c>
      <c r="F23" s="73"/>
      <c r="G23" s="8"/>
      <c r="H23" s="8"/>
      <c r="I23" s="8"/>
      <c r="J23" s="8"/>
      <c r="K23" s="7"/>
      <c r="L23" s="67"/>
      <c r="M23" s="74"/>
      <c r="N23" s="74"/>
      <c r="O23" s="73" t="e">
        <f>SPISAK!#REF!</f>
        <v>#REF!</v>
      </c>
      <c r="P23" s="80" t="e">
        <f>SPISAK!#REF!</f>
        <v>#REF!</v>
      </c>
    </row>
    <row r="24" spans="1:16" ht="13.5" customHeight="1">
      <c r="A24" s="79">
        <f>SPISAK!A6</f>
        <v>2</v>
      </c>
      <c r="B24" s="73" t="str">
        <f>SPISAK!B6</f>
        <v>23</v>
      </c>
      <c r="C24" s="73" t="str">
        <f>SPISAK!C6</f>
        <v>2016</v>
      </c>
      <c r="D24" s="73" t="str">
        <f>SPISAK!D6</f>
        <v>Milan</v>
      </c>
      <c r="E24" s="73" t="str">
        <f>SPISAK!E6</f>
        <v>Brajović</v>
      </c>
      <c r="F24" s="73"/>
      <c r="G24" s="8"/>
      <c r="H24" s="8"/>
      <c r="I24" s="8"/>
      <c r="J24" s="8"/>
      <c r="K24" s="7"/>
      <c r="L24" s="67"/>
      <c r="M24" s="74"/>
      <c r="N24" s="74"/>
      <c r="O24" s="73">
        <f>SPISAK!AJ6</f>
        <v>40</v>
      </c>
      <c r="P24" s="80" t="str">
        <f>SPISAK!AK6</f>
        <v>       F</v>
      </c>
    </row>
    <row r="25" spans="1:16" ht="13.5" customHeight="1">
      <c r="A25" s="79" t="e">
        <f>SPISAK!#REF!</f>
        <v>#REF!</v>
      </c>
      <c r="B25" s="73" t="e">
        <f>SPISAK!#REF!</f>
        <v>#REF!</v>
      </c>
      <c r="C25" s="73" t="e">
        <f>SPISAK!#REF!</f>
        <v>#REF!</v>
      </c>
      <c r="D25" s="73" t="e">
        <f>SPISAK!#REF!</f>
        <v>#REF!</v>
      </c>
      <c r="E25" s="73" t="e">
        <f>SPISAK!#REF!</f>
        <v>#REF!</v>
      </c>
      <c r="F25" s="73"/>
      <c r="G25" s="8"/>
      <c r="H25" s="8"/>
      <c r="I25" s="8"/>
      <c r="J25" s="8"/>
      <c r="K25" s="7"/>
      <c r="L25" s="67"/>
      <c r="M25" s="74"/>
      <c r="N25" s="74"/>
      <c r="O25" s="73" t="e">
        <f>SPISAK!#REF!</f>
        <v>#REF!</v>
      </c>
      <c r="P25" s="80" t="e">
        <f>SPISAK!#REF!</f>
        <v>#REF!</v>
      </c>
    </row>
    <row r="26" spans="1:16" ht="13.5" customHeight="1">
      <c r="A26" s="79" t="e">
        <f>SPISAK!#REF!</f>
        <v>#REF!</v>
      </c>
      <c r="B26" s="73" t="e">
        <f>SPISAK!#REF!</f>
        <v>#REF!</v>
      </c>
      <c r="C26" s="73" t="e">
        <f>SPISAK!#REF!</f>
        <v>#REF!</v>
      </c>
      <c r="D26" s="73" t="e">
        <f>SPISAK!#REF!</f>
        <v>#REF!</v>
      </c>
      <c r="E26" s="73" t="e">
        <f>SPISAK!#REF!</f>
        <v>#REF!</v>
      </c>
      <c r="F26" s="73"/>
      <c r="G26" s="8"/>
      <c r="H26" s="8"/>
      <c r="I26" s="8"/>
      <c r="J26" s="8"/>
      <c r="K26" s="7"/>
      <c r="L26" s="67"/>
      <c r="M26" s="74"/>
      <c r="N26" s="74"/>
      <c r="O26" s="73" t="e">
        <f>SPISAK!#REF!</f>
        <v>#REF!</v>
      </c>
      <c r="P26" s="80" t="e">
        <f>SPISAK!#REF!</f>
        <v>#REF!</v>
      </c>
    </row>
    <row r="27" spans="1:16" ht="13.5" customHeight="1">
      <c r="A27" s="79">
        <f>SPISAK!A7</f>
        <v>3</v>
      </c>
      <c r="B27" s="73" t="str">
        <f>SPISAK!B7</f>
        <v>2</v>
      </c>
      <c r="C27" s="73" t="str">
        <f>SPISAK!C7</f>
        <v>2015</v>
      </c>
      <c r="D27" s="73" t="str">
        <f>SPISAK!D7</f>
        <v>Jovan</v>
      </c>
      <c r="E27" s="73" t="str">
        <f>SPISAK!E7</f>
        <v>Novosel</v>
      </c>
      <c r="F27" s="73"/>
      <c r="G27" s="8"/>
      <c r="H27" s="8"/>
      <c r="I27" s="8"/>
      <c r="J27" s="8"/>
      <c r="K27" s="7"/>
      <c r="L27" s="67"/>
      <c r="M27" s="74"/>
      <c r="N27" s="74"/>
      <c r="O27" s="73">
        <f>SPISAK!AJ7</f>
        <v>50</v>
      </c>
      <c r="P27" s="80" t="str">
        <f>SPISAK!AK7</f>
        <v>E</v>
      </c>
    </row>
    <row r="28" spans="1:16" ht="13.5" customHeight="1">
      <c r="A28" s="79" t="e">
        <f>SPISAK!#REF!</f>
        <v>#REF!</v>
      </c>
      <c r="B28" s="73" t="e">
        <f>SPISAK!#REF!</f>
        <v>#REF!</v>
      </c>
      <c r="C28" s="73" t="e">
        <f>SPISAK!#REF!</f>
        <v>#REF!</v>
      </c>
      <c r="D28" s="73" t="e">
        <f>SPISAK!#REF!</f>
        <v>#REF!</v>
      </c>
      <c r="E28" s="73" t="e">
        <f>SPISAK!#REF!</f>
        <v>#REF!</v>
      </c>
      <c r="F28" s="73"/>
      <c r="G28" s="8"/>
      <c r="H28" s="8"/>
      <c r="I28" s="8"/>
      <c r="J28" s="8"/>
      <c r="K28" s="7"/>
      <c r="L28" s="67"/>
      <c r="M28" s="74"/>
      <c r="N28" s="74"/>
      <c r="O28" s="73" t="e">
        <f>SPISAK!#REF!</f>
        <v>#REF!</v>
      </c>
      <c r="P28" s="80" t="e">
        <f>SPISAK!#REF!</f>
        <v>#REF!</v>
      </c>
    </row>
    <row r="29" spans="1:16" ht="13.5" customHeight="1">
      <c r="A29" s="79" t="e">
        <f>SPISAK!#REF!</f>
        <v>#REF!</v>
      </c>
      <c r="B29" s="73" t="e">
        <f>SPISAK!#REF!</f>
        <v>#REF!</v>
      </c>
      <c r="C29" s="73" t="e">
        <f>SPISAK!#REF!</f>
        <v>#REF!</v>
      </c>
      <c r="D29" s="73" t="e">
        <f>SPISAK!#REF!</f>
        <v>#REF!</v>
      </c>
      <c r="E29" s="73" t="e">
        <f>SPISAK!#REF!</f>
        <v>#REF!</v>
      </c>
      <c r="F29" s="73"/>
      <c r="G29" s="8"/>
      <c r="H29" s="8"/>
      <c r="I29" s="8"/>
      <c r="J29" s="8"/>
      <c r="K29" s="7"/>
      <c r="L29" s="67"/>
      <c r="M29" s="74"/>
      <c r="N29" s="74"/>
      <c r="O29" s="73" t="e">
        <f>SPISAK!#REF!</f>
        <v>#REF!</v>
      </c>
      <c r="P29" s="80" t="e">
        <f>SPISAK!#REF!</f>
        <v>#REF!</v>
      </c>
    </row>
    <row r="30" spans="1:16" ht="13.5" customHeight="1">
      <c r="A30" s="79" t="e">
        <f>SPISAK!#REF!</f>
        <v>#REF!</v>
      </c>
      <c r="B30" s="73" t="e">
        <f>SPISAK!#REF!</f>
        <v>#REF!</v>
      </c>
      <c r="C30" s="73" t="e">
        <f>SPISAK!#REF!</f>
        <v>#REF!</v>
      </c>
      <c r="D30" s="73" t="e">
        <f>SPISAK!#REF!</f>
        <v>#REF!</v>
      </c>
      <c r="E30" s="73" t="e">
        <f>SPISAK!#REF!</f>
        <v>#REF!</v>
      </c>
      <c r="F30" s="73"/>
      <c r="G30" s="8"/>
      <c r="H30" s="8"/>
      <c r="I30" s="8"/>
      <c r="J30" s="8"/>
      <c r="K30" s="7"/>
      <c r="L30" s="67"/>
      <c r="M30" s="74"/>
      <c r="N30" s="74"/>
      <c r="O30" s="73" t="e">
        <f>SPISAK!#REF!</f>
        <v>#REF!</v>
      </c>
      <c r="P30" s="80" t="e">
        <f>SPISAK!#REF!</f>
        <v>#REF!</v>
      </c>
    </row>
    <row r="31" spans="1:16" ht="13.5" customHeight="1">
      <c r="A31" s="79" t="e">
        <f>SPISAK!#REF!</f>
        <v>#REF!</v>
      </c>
      <c r="B31" s="73" t="e">
        <f>SPISAK!#REF!</f>
        <v>#REF!</v>
      </c>
      <c r="C31" s="73" t="e">
        <f>SPISAK!#REF!</f>
        <v>#REF!</v>
      </c>
      <c r="D31" s="73" t="e">
        <f>SPISAK!#REF!</f>
        <v>#REF!</v>
      </c>
      <c r="E31" s="73" t="e">
        <f>SPISAK!#REF!</f>
        <v>#REF!</v>
      </c>
      <c r="F31" s="73"/>
      <c r="G31" s="8"/>
      <c r="H31" s="8"/>
      <c r="I31" s="8"/>
      <c r="J31" s="8"/>
      <c r="K31" s="7"/>
      <c r="L31" s="67"/>
      <c r="M31" s="74"/>
      <c r="N31" s="74"/>
      <c r="O31" s="73" t="e">
        <f>SPISAK!#REF!</f>
        <v>#REF!</v>
      </c>
      <c r="P31" s="80" t="e">
        <f>SPISAK!#REF!</f>
        <v>#REF!</v>
      </c>
    </row>
    <row r="32" spans="1:16" ht="13.5" customHeight="1">
      <c r="A32" s="79" t="e">
        <f>SPISAK!#REF!</f>
        <v>#REF!</v>
      </c>
      <c r="B32" s="73" t="e">
        <f>SPISAK!#REF!</f>
        <v>#REF!</v>
      </c>
      <c r="C32" s="73" t="e">
        <f>SPISAK!#REF!</f>
        <v>#REF!</v>
      </c>
      <c r="D32" s="73" t="e">
        <f>SPISAK!#REF!</f>
        <v>#REF!</v>
      </c>
      <c r="E32" s="73" t="e">
        <f>SPISAK!#REF!</f>
        <v>#REF!</v>
      </c>
      <c r="F32" s="73"/>
      <c r="G32" s="8"/>
      <c r="H32" s="8"/>
      <c r="I32" s="8"/>
      <c r="J32" s="8"/>
      <c r="K32" s="7"/>
      <c r="L32" s="67"/>
      <c r="M32" s="74"/>
      <c r="N32" s="74"/>
      <c r="O32" s="73" t="e">
        <f>SPISAK!#REF!</f>
        <v>#REF!</v>
      </c>
      <c r="P32" s="80" t="e">
        <f>SPISAK!#REF!</f>
        <v>#REF!</v>
      </c>
    </row>
    <row r="33" spans="1:16" ht="13.5" customHeight="1">
      <c r="A33" s="79" t="e">
        <f>SPISAK!#REF!</f>
        <v>#REF!</v>
      </c>
      <c r="B33" s="73" t="e">
        <f>SPISAK!#REF!</f>
        <v>#REF!</v>
      </c>
      <c r="C33" s="73" t="e">
        <f>SPISAK!#REF!</f>
        <v>#REF!</v>
      </c>
      <c r="D33" s="73" t="e">
        <f>SPISAK!#REF!</f>
        <v>#REF!</v>
      </c>
      <c r="E33" s="73" t="e">
        <f>SPISAK!#REF!</f>
        <v>#REF!</v>
      </c>
      <c r="F33" s="73"/>
      <c r="G33" s="8"/>
      <c r="H33" s="8"/>
      <c r="I33" s="8"/>
      <c r="J33" s="8"/>
      <c r="K33" s="7"/>
      <c r="L33" s="67"/>
      <c r="M33" s="74"/>
      <c r="N33" s="74"/>
      <c r="O33" s="73" t="e">
        <f>SPISAK!#REF!</f>
        <v>#REF!</v>
      </c>
      <c r="P33" s="80" t="e">
        <f>SPISAK!#REF!</f>
        <v>#REF!</v>
      </c>
    </row>
    <row r="34" spans="1:16" ht="13.5" customHeight="1">
      <c r="A34" s="79">
        <f>SPISAK!A8</f>
        <v>4</v>
      </c>
      <c r="B34" s="73" t="str">
        <f>SPISAK!B8</f>
        <v>9</v>
      </c>
      <c r="C34" s="73" t="str">
        <f>SPISAK!C8</f>
        <v>2015</v>
      </c>
      <c r="D34" s="73" t="str">
        <f>SPISAK!D8</f>
        <v>Stefan</v>
      </c>
      <c r="E34" s="73" t="str">
        <f>SPISAK!E8</f>
        <v>Bajčetić</v>
      </c>
      <c r="F34" s="73"/>
      <c r="G34" s="8"/>
      <c r="H34" s="8"/>
      <c r="I34" s="8"/>
      <c r="J34" s="8"/>
      <c r="K34" s="7"/>
      <c r="L34" s="67"/>
      <c r="M34" s="74"/>
      <c r="N34" s="74"/>
      <c r="O34" s="73">
        <f>SPISAK!AJ8</f>
        <v>25</v>
      </c>
      <c r="P34" s="80" t="str">
        <f>SPISAK!AK8</f>
        <v>       F</v>
      </c>
    </row>
    <row r="35" spans="1:16" ht="13.5" customHeight="1">
      <c r="A35" s="79" t="e">
        <f>SPISAK!#REF!</f>
        <v>#REF!</v>
      </c>
      <c r="B35" s="73" t="e">
        <f>SPISAK!#REF!</f>
        <v>#REF!</v>
      </c>
      <c r="C35" s="73" t="e">
        <f>SPISAK!#REF!</f>
        <v>#REF!</v>
      </c>
      <c r="D35" s="73" t="e">
        <f>SPISAK!#REF!</f>
        <v>#REF!</v>
      </c>
      <c r="E35" s="73" t="e">
        <f>SPISAK!#REF!</f>
        <v>#REF!</v>
      </c>
      <c r="F35" s="73"/>
      <c r="G35" s="8"/>
      <c r="H35" s="8"/>
      <c r="I35" s="8"/>
      <c r="J35" s="8"/>
      <c r="K35" s="7"/>
      <c r="L35" s="67"/>
      <c r="M35" s="74"/>
      <c r="N35" s="74"/>
      <c r="O35" s="73" t="e">
        <f>SPISAK!#REF!</f>
        <v>#REF!</v>
      </c>
      <c r="P35" s="80" t="e">
        <f>SPISAK!#REF!</f>
        <v>#REF!</v>
      </c>
    </row>
    <row r="36" spans="1:16" ht="13.5" customHeight="1">
      <c r="A36" s="79" t="e">
        <f>SPISAK!#REF!</f>
        <v>#REF!</v>
      </c>
      <c r="B36" s="73" t="e">
        <f>SPISAK!#REF!</f>
        <v>#REF!</v>
      </c>
      <c r="C36" s="73" t="e">
        <f>SPISAK!#REF!</f>
        <v>#REF!</v>
      </c>
      <c r="D36" s="73" t="e">
        <f>SPISAK!#REF!</f>
        <v>#REF!</v>
      </c>
      <c r="E36" s="73" t="e">
        <f>SPISAK!#REF!</f>
        <v>#REF!</v>
      </c>
      <c r="F36" s="73"/>
      <c r="G36" s="8"/>
      <c r="H36" s="8"/>
      <c r="I36" s="8"/>
      <c r="J36" s="8"/>
      <c r="K36" s="7"/>
      <c r="L36" s="67"/>
      <c r="M36" s="74"/>
      <c r="N36" s="74"/>
      <c r="O36" s="73" t="e">
        <f>SPISAK!#REF!</f>
        <v>#REF!</v>
      </c>
      <c r="P36" s="80" t="e">
        <f>SPISAK!#REF!</f>
        <v>#REF!</v>
      </c>
    </row>
    <row r="37" spans="1:16" ht="13.5" customHeight="1">
      <c r="A37" s="79" t="e">
        <f>SPISAK!#REF!</f>
        <v>#REF!</v>
      </c>
      <c r="B37" s="73" t="e">
        <f>SPISAK!#REF!</f>
        <v>#REF!</v>
      </c>
      <c r="C37" s="73" t="e">
        <f>SPISAK!#REF!</f>
        <v>#REF!</v>
      </c>
      <c r="D37" s="73" t="e">
        <f>SPISAK!#REF!</f>
        <v>#REF!</v>
      </c>
      <c r="E37" s="73" t="e">
        <f>SPISAK!#REF!</f>
        <v>#REF!</v>
      </c>
      <c r="F37" s="73"/>
      <c r="G37" s="8"/>
      <c r="H37" s="8"/>
      <c r="I37" s="8"/>
      <c r="J37" s="8"/>
      <c r="K37" s="7"/>
      <c r="L37" s="67"/>
      <c r="M37" s="74"/>
      <c r="N37" s="74"/>
      <c r="O37" s="73" t="e">
        <f>SPISAK!#REF!</f>
        <v>#REF!</v>
      </c>
      <c r="P37" s="80" t="e">
        <f>SPISAK!#REF!</f>
        <v>#REF!</v>
      </c>
    </row>
    <row r="38" spans="1:16" ht="13.5" customHeight="1">
      <c r="A38" s="79">
        <f>SPISAK!A8</f>
        <v>4</v>
      </c>
      <c r="B38" s="73" t="str">
        <f>SPISAK!B8</f>
        <v>9</v>
      </c>
      <c r="C38" s="73" t="str">
        <f>SPISAK!C8</f>
        <v>2015</v>
      </c>
      <c r="D38" s="73" t="str">
        <f>SPISAK!D8</f>
        <v>Stefan</v>
      </c>
      <c r="E38" s="73" t="str">
        <f>SPISAK!E8</f>
        <v>Bajčetić</v>
      </c>
      <c r="F38" s="73"/>
      <c r="G38" s="8"/>
      <c r="H38" s="8"/>
      <c r="I38" s="8"/>
      <c r="J38" s="8"/>
      <c r="K38" s="7"/>
      <c r="L38" s="67"/>
      <c r="M38" s="74"/>
      <c r="N38" s="74"/>
      <c r="O38" s="73">
        <f>SPISAK!AJ8</f>
        <v>25</v>
      </c>
      <c r="P38" s="80" t="str">
        <f>SPISAK!AK8</f>
        <v>       F</v>
      </c>
    </row>
    <row r="39" spans="1:16" ht="13.5" customHeight="1">
      <c r="A39" s="79" t="e">
        <f>SPISAK!#REF!</f>
        <v>#REF!</v>
      </c>
      <c r="B39" s="73" t="e">
        <f>SPISAK!#REF!</f>
        <v>#REF!</v>
      </c>
      <c r="C39" s="73" t="e">
        <f>SPISAK!#REF!</f>
        <v>#REF!</v>
      </c>
      <c r="D39" s="73" t="e">
        <f>SPISAK!#REF!</f>
        <v>#REF!</v>
      </c>
      <c r="E39" s="73" t="e">
        <f>SPISAK!#REF!</f>
        <v>#REF!</v>
      </c>
      <c r="F39" s="73"/>
      <c r="G39" s="8"/>
      <c r="H39" s="8"/>
      <c r="I39" s="8"/>
      <c r="J39" s="8"/>
      <c r="K39" s="7"/>
      <c r="L39" s="67"/>
      <c r="M39" s="74"/>
      <c r="N39" s="74"/>
      <c r="O39" s="73" t="e">
        <f>SPISAK!#REF!</f>
        <v>#REF!</v>
      </c>
      <c r="P39" s="80" t="e">
        <f>SPISAK!#REF!</f>
        <v>#REF!</v>
      </c>
    </row>
    <row r="40" spans="1:16" ht="13.5" customHeight="1">
      <c r="A40" s="79" t="e">
        <f>SPISAK!#REF!</f>
        <v>#REF!</v>
      </c>
      <c r="B40" s="73" t="e">
        <f>SPISAK!#REF!</f>
        <v>#REF!</v>
      </c>
      <c r="C40" s="73" t="e">
        <f>SPISAK!#REF!</f>
        <v>#REF!</v>
      </c>
      <c r="D40" s="73" t="e">
        <f>SPISAK!#REF!</f>
        <v>#REF!</v>
      </c>
      <c r="E40" s="73" t="e">
        <f>SPISAK!#REF!</f>
        <v>#REF!</v>
      </c>
      <c r="F40" s="73"/>
      <c r="G40" s="8"/>
      <c r="H40" s="8"/>
      <c r="I40" s="8"/>
      <c r="J40" s="8"/>
      <c r="K40" s="7"/>
      <c r="L40" s="67"/>
      <c r="M40" s="74"/>
      <c r="N40" s="74"/>
      <c r="O40" s="73" t="e">
        <f>SPISAK!#REF!</f>
        <v>#REF!</v>
      </c>
      <c r="P40" s="80" t="e">
        <f>SPISAK!#REF!</f>
        <v>#REF!</v>
      </c>
    </row>
    <row r="41" spans="1:16" ht="13.5" customHeight="1">
      <c r="A41" s="79" t="e">
        <f>SPISAK!#REF!</f>
        <v>#REF!</v>
      </c>
      <c r="B41" s="73" t="e">
        <f>SPISAK!#REF!</f>
        <v>#REF!</v>
      </c>
      <c r="C41" s="73" t="e">
        <f>SPISAK!#REF!</f>
        <v>#REF!</v>
      </c>
      <c r="D41" s="73" t="e">
        <f>SPISAK!#REF!</f>
        <v>#REF!</v>
      </c>
      <c r="E41" s="73" t="e">
        <f>SPISAK!#REF!</f>
        <v>#REF!</v>
      </c>
      <c r="F41" s="73"/>
      <c r="G41" s="8"/>
      <c r="H41" s="8"/>
      <c r="I41" s="8"/>
      <c r="J41" s="8"/>
      <c r="K41" s="7"/>
      <c r="L41" s="67"/>
      <c r="M41" s="74"/>
      <c r="N41" s="74"/>
      <c r="O41" s="73" t="e">
        <f>SPISAK!#REF!</f>
        <v>#REF!</v>
      </c>
      <c r="P41" s="80" t="e">
        <f>SPISAK!#REF!</f>
        <v>#REF!</v>
      </c>
    </row>
    <row r="42" spans="1:16" ht="13.5" customHeight="1">
      <c r="A42" s="79" t="e">
        <f>SPISAK!#REF!</f>
        <v>#REF!</v>
      </c>
      <c r="B42" s="73" t="e">
        <f>SPISAK!#REF!</f>
        <v>#REF!</v>
      </c>
      <c r="C42" s="73" t="e">
        <f>SPISAK!#REF!</f>
        <v>#REF!</v>
      </c>
      <c r="D42" s="73" t="e">
        <f>SPISAK!#REF!</f>
        <v>#REF!</v>
      </c>
      <c r="E42" s="73" t="e">
        <f>SPISAK!#REF!</f>
        <v>#REF!</v>
      </c>
      <c r="F42" s="73"/>
      <c r="G42" s="8"/>
      <c r="H42" s="8"/>
      <c r="I42" s="8"/>
      <c r="J42" s="8"/>
      <c r="K42" s="7"/>
      <c r="L42" s="67"/>
      <c r="M42" s="74"/>
      <c r="N42" s="74"/>
      <c r="O42" s="73" t="e">
        <f>SPISAK!#REF!</f>
        <v>#REF!</v>
      </c>
      <c r="P42" s="80" t="e">
        <f>SPISAK!#REF!</f>
        <v>#REF!</v>
      </c>
    </row>
    <row r="43" spans="1:16" ht="13.5" customHeight="1">
      <c r="A43" s="79" t="e">
        <f>SPISAK!#REF!</f>
        <v>#REF!</v>
      </c>
      <c r="B43" s="73" t="e">
        <f>SPISAK!#REF!</f>
        <v>#REF!</v>
      </c>
      <c r="C43" s="73" t="e">
        <f>SPISAK!#REF!</f>
        <v>#REF!</v>
      </c>
      <c r="D43" s="73" t="e">
        <f>SPISAK!#REF!</f>
        <v>#REF!</v>
      </c>
      <c r="E43" s="73" t="e">
        <f>SPISAK!#REF!</f>
        <v>#REF!</v>
      </c>
      <c r="F43" s="73"/>
      <c r="G43" s="8"/>
      <c r="H43" s="8"/>
      <c r="I43" s="8"/>
      <c r="J43" s="8"/>
      <c r="K43" s="7"/>
      <c r="L43" s="67"/>
      <c r="M43" s="74"/>
      <c r="N43" s="74"/>
      <c r="O43" s="73" t="e">
        <f>SPISAK!#REF!</f>
        <v>#REF!</v>
      </c>
      <c r="P43" s="80" t="e">
        <f>SPISAK!#REF!</f>
        <v>#REF!</v>
      </c>
    </row>
    <row r="44" spans="1:16" ht="13.5" customHeight="1">
      <c r="A44" s="79">
        <f>SPISAK!A9</f>
        <v>5</v>
      </c>
      <c r="B44" s="73" t="str">
        <f>SPISAK!B9</f>
        <v>22</v>
      </c>
      <c r="C44" s="73" t="str">
        <f>SPISAK!C9</f>
        <v>2015</v>
      </c>
      <c r="D44" s="73" t="str">
        <f>SPISAK!D9</f>
        <v>Savo</v>
      </c>
      <c r="E44" s="73" t="str">
        <f>SPISAK!E9</f>
        <v>Boljević</v>
      </c>
      <c r="F44" s="73"/>
      <c r="G44" s="8"/>
      <c r="H44" s="8"/>
      <c r="I44" s="8"/>
      <c r="J44" s="8"/>
      <c r="K44" s="7"/>
      <c r="L44" s="67"/>
      <c r="M44" s="74"/>
      <c r="N44" s="74"/>
      <c r="O44" s="73">
        <f>SPISAK!AJ9</f>
        <v>1</v>
      </c>
      <c r="P44" s="80" t="str">
        <f>SPISAK!AK9</f>
        <v>       F</v>
      </c>
    </row>
    <row r="45" spans="1:16" ht="13.5" customHeight="1">
      <c r="A45" s="79" t="e">
        <f>SPISAK!#REF!</f>
        <v>#REF!</v>
      </c>
      <c r="B45" s="73" t="e">
        <f>SPISAK!#REF!</f>
        <v>#REF!</v>
      </c>
      <c r="C45" s="73" t="e">
        <f>SPISAK!#REF!</f>
        <v>#REF!</v>
      </c>
      <c r="D45" s="73" t="e">
        <f>SPISAK!#REF!</f>
        <v>#REF!</v>
      </c>
      <c r="E45" s="73" t="e">
        <f>SPISAK!#REF!</f>
        <v>#REF!</v>
      </c>
      <c r="F45" s="73"/>
      <c r="G45" s="8"/>
      <c r="H45" s="8"/>
      <c r="I45" s="8"/>
      <c r="J45" s="8"/>
      <c r="K45" s="7"/>
      <c r="L45" s="67"/>
      <c r="M45" s="74"/>
      <c r="N45" s="74"/>
      <c r="O45" s="73" t="e">
        <f>SPISAK!#REF!</f>
        <v>#REF!</v>
      </c>
      <c r="P45" s="80" t="e">
        <f>SPISAK!#REF!</f>
        <v>#REF!</v>
      </c>
    </row>
    <row r="46" spans="1:16" ht="13.5" customHeight="1">
      <c r="A46" s="79" t="e">
        <f>SPISAK!#REF!</f>
        <v>#REF!</v>
      </c>
      <c r="B46" s="73" t="e">
        <f>SPISAK!#REF!</f>
        <v>#REF!</v>
      </c>
      <c r="C46" s="73" t="e">
        <f>SPISAK!#REF!</f>
        <v>#REF!</v>
      </c>
      <c r="D46" s="73" t="e">
        <f>SPISAK!#REF!</f>
        <v>#REF!</v>
      </c>
      <c r="E46" s="73" t="e">
        <f>SPISAK!#REF!</f>
        <v>#REF!</v>
      </c>
      <c r="F46" s="73"/>
      <c r="G46" s="8"/>
      <c r="H46" s="8"/>
      <c r="I46" s="8"/>
      <c r="J46" s="8"/>
      <c r="K46" s="7"/>
      <c r="L46" s="67"/>
      <c r="M46" s="74"/>
      <c r="N46" s="74"/>
      <c r="O46" s="73" t="e">
        <f>SPISAK!#REF!</f>
        <v>#REF!</v>
      </c>
      <c r="P46" s="80" t="e">
        <f>SPISAK!#REF!</f>
        <v>#REF!</v>
      </c>
    </row>
    <row r="47" spans="1:16" ht="13.5" customHeight="1">
      <c r="A47" s="79" t="e">
        <f>SPISAK!#REF!</f>
        <v>#REF!</v>
      </c>
      <c r="B47" s="73" t="e">
        <f>SPISAK!#REF!</f>
        <v>#REF!</v>
      </c>
      <c r="C47" s="73" t="e">
        <f>SPISAK!#REF!</f>
        <v>#REF!</v>
      </c>
      <c r="D47" s="73" t="e">
        <f>SPISAK!#REF!</f>
        <v>#REF!</v>
      </c>
      <c r="E47" s="73" t="e">
        <f>SPISAK!#REF!</f>
        <v>#REF!</v>
      </c>
      <c r="F47" s="73"/>
      <c r="G47" s="8"/>
      <c r="H47" s="8"/>
      <c r="I47" s="8"/>
      <c r="J47" s="8"/>
      <c r="K47" s="7"/>
      <c r="L47" s="67"/>
      <c r="M47" s="74"/>
      <c r="N47" s="74"/>
      <c r="O47" s="73" t="e">
        <f>SPISAK!#REF!</f>
        <v>#REF!</v>
      </c>
      <c r="P47" s="80" t="e">
        <f>SPISAK!#REF!</f>
        <v>#REF!</v>
      </c>
    </row>
    <row r="48" spans="1:16" ht="13.5" customHeight="1">
      <c r="A48" s="79" t="e">
        <f>SPISAK!#REF!</f>
        <v>#REF!</v>
      </c>
      <c r="B48" s="73" t="e">
        <f>SPISAK!#REF!</f>
        <v>#REF!</v>
      </c>
      <c r="C48" s="73" t="e">
        <f>SPISAK!#REF!</f>
        <v>#REF!</v>
      </c>
      <c r="D48" s="73" t="e">
        <f>SPISAK!#REF!</f>
        <v>#REF!</v>
      </c>
      <c r="E48" s="73" t="e">
        <f>SPISAK!#REF!</f>
        <v>#REF!</v>
      </c>
      <c r="F48" s="73"/>
      <c r="G48" s="8"/>
      <c r="H48" s="8"/>
      <c r="I48" s="8"/>
      <c r="J48" s="8"/>
      <c r="K48" s="7"/>
      <c r="L48" s="67"/>
      <c r="M48" s="74"/>
      <c r="N48" s="74"/>
      <c r="O48" s="73" t="e">
        <f>SPISAK!#REF!</f>
        <v>#REF!</v>
      </c>
      <c r="P48" s="80" t="e">
        <f>SPISAK!#REF!</f>
        <v>#REF!</v>
      </c>
    </row>
    <row r="49" spans="1:16" ht="13.5" customHeight="1">
      <c r="A49" s="79" t="e">
        <f>SPISAK!#REF!</f>
        <v>#REF!</v>
      </c>
      <c r="B49" s="73" t="e">
        <f>SPISAK!#REF!</f>
        <v>#REF!</v>
      </c>
      <c r="C49" s="73" t="e">
        <f>SPISAK!#REF!</f>
        <v>#REF!</v>
      </c>
      <c r="D49" s="73" t="e">
        <f>SPISAK!#REF!</f>
        <v>#REF!</v>
      </c>
      <c r="E49" s="73" t="e">
        <f>SPISAK!#REF!</f>
        <v>#REF!</v>
      </c>
      <c r="F49" s="73"/>
      <c r="G49" s="8"/>
      <c r="H49" s="8"/>
      <c r="I49" s="8"/>
      <c r="J49" s="8"/>
      <c r="K49" s="7"/>
      <c r="L49" s="67"/>
      <c r="M49" s="74"/>
      <c r="N49" s="74"/>
      <c r="O49" s="73" t="e">
        <f>SPISAK!#REF!</f>
        <v>#REF!</v>
      </c>
      <c r="P49" s="80" t="e">
        <f>SPISAK!#REF!</f>
        <v>#REF!</v>
      </c>
    </row>
    <row r="50" spans="1:16" ht="13.5" customHeight="1">
      <c r="A50" s="79" t="e">
        <f>SPISAK!#REF!</f>
        <v>#REF!</v>
      </c>
      <c r="B50" s="73" t="e">
        <f>SPISAK!#REF!</f>
        <v>#REF!</v>
      </c>
      <c r="C50" s="73" t="e">
        <f>SPISAK!#REF!</f>
        <v>#REF!</v>
      </c>
      <c r="D50" s="73" t="e">
        <f>SPISAK!#REF!</f>
        <v>#REF!</v>
      </c>
      <c r="E50" s="73" t="e">
        <f>SPISAK!#REF!</f>
        <v>#REF!</v>
      </c>
      <c r="F50" s="73"/>
      <c r="G50" s="8"/>
      <c r="H50" s="8"/>
      <c r="I50" s="8"/>
      <c r="J50" s="8"/>
      <c r="K50" s="7"/>
      <c r="L50" s="67"/>
      <c r="M50" s="74"/>
      <c r="N50" s="74"/>
      <c r="O50" s="73" t="e">
        <f>SPISAK!#REF!</f>
        <v>#REF!</v>
      </c>
      <c r="P50" s="80" t="e">
        <f>SPISAK!#REF!</f>
        <v>#REF!</v>
      </c>
    </row>
    <row r="51" ht="15.75">
      <c r="L51" t="s">
        <v>45</v>
      </c>
    </row>
    <row r="53" spans="12:15" ht="15.75">
      <c r="L53" s="92"/>
      <c r="M53" s="92"/>
      <c r="N53" s="92"/>
      <c r="O53" s="92"/>
    </row>
  </sheetData>
  <sheetProtection/>
  <mergeCells count="9">
    <mergeCell ref="O1:P1"/>
    <mergeCell ref="F1:L1"/>
    <mergeCell ref="F2:L2"/>
    <mergeCell ref="F3:L3"/>
    <mergeCell ref="O3:P3"/>
    <mergeCell ref="C1:E1"/>
    <mergeCell ref="C2:E2"/>
    <mergeCell ref="O2:P2"/>
    <mergeCell ref="C3:E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E15" sqref="E15"/>
    </sheetView>
  </sheetViews>
  <sheetFormatPr defaultColWidth="9.00390625" defaultRowHeight="15.75"/>
  <cols>
    <col min="3" max="4" width="8.125" style="0" customWidth="1"/>
    <col min="5" max="5" width="4.75390625" style="0" customWidth="1"/>
    <col min="6" max="6" width="3.125" style="0" customWidth="1"/>
    <col min="7" max="7" width="6.125" style="0" customWidth="1"/>
    <col min="8" max="8" width="3.125" style="0" customWidth="1"/>
    <col min="9" max="9" width="4.625" style="0" customWidth="1"/>
    <col min="10" max="10" width="3.375" style="0" customWidth="1"/>
    <col min="11" max="11" width="5.125" style="0" customWidth="1"/>
    <col min="12" max="12" width="2.75390625" style="0" customWidth="1"/>
    <col min="13" max="13" width="5.125" style="0" customWidth="1"/>
    <col min="14" max="14" width="3.75390625" style="0" customWidth="1"/>
    <col min="15" max="15" width="5.00390625" style="0" customWidth="1"/>
    <col min="16" max="16" width="2.625" style="0" customWidth="1"/>
    <col min="17" max="17" width="4.625" style="0" customWidth="1"/>
    <col min="18" max="18" width="7.625" style="0" customWidth="1"/>
    <col min="19" max="19" width="4.375" style="0" customWidth="1"/>
    <col min="20" max="20" width="8.50390625" style="0" customWidth="1"/>
    <col min="21" max="21" width="4.25390625" style="0" customWidth="1"/>
  </cols>
  <sheetData>
    <row r="1" spans="1:21" ht="15.75">
      <c r="A1" s="106" t="s">
        <v>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8"/>
    </row>
    <row r="2" spans="1:21" ht="15.75">
      <c r="A2" s="109" t="s">
        <v>19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110"/>
    </row>
    <row r="3" spans="1:21" ht="15.75">
      <c r="A3" s="109" t="s">
        <v>20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110"/>
    </row>
    <row r="4" spans="1:21" ht="15.75">
      <c r="A4" s="109" t="s">
        <v>21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110"/>
    </row>
    <row r="5" spans="1:21" ht="15.75">
      <c r="A5" s="109" t="s">
        <v>61</v>
      </c>
      <c r="B5" s="97"/>
      <c r="C5" s="97"/>
      <c r="D5" s="97"/>
      <c r="E5" s="97"/>
      <c r="F5" s="97"/>
      <c r="G5" s="97"/>
      <c r="H5" s="111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110"/>
    </row>
    <row r="6" spans="1:21" ht="15.75">
      <c r="A6" s="109" t="s">
        <v>22</v>
      </c>
      <c r="B6" s="97" t="s">
        <v>23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110"/>
    </row>
    <row r="7" spans="1:21" ht="15.75">
      <c r="A7" s="109" t="s">
        <v>24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110"/>
    </row>
    <row r="8" spans="1:21" ht="15.75">
      <c r="A8" s="109" t="s">
        <v>25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110"/>
    </row>
    <row r="9" spans="1:21" ht="15.75">
      <c r="A9" s="109"/>
      <c r="B9" s="97"/>
      <c r="C9" s="97"/>
      <c r="D9" s="97"/>
      <c r="E9" s="97"/>
      <c r="F9" s="97"/>
      <c r="G9" s="97"/>
      <c r="H9" s="97"/>
      <c r="I9" s="97"/>
      <c r="J9" s="97"/>
      <c r="K9" s="97"/>
      <c r="L9" s="97" t="s">
        <v>26</v>
      </c>
      <c r="M9" s="97"/>
      <c r="N9" s="97"/>
      <c r="O9" s="97"/>
      <c r="P9" s="97"/>
      <c r="Q9" s="97"/>
      <c r="R9" s="97"/>
      <c r="S9" s="97"/>
      <c r="T9" s="97"/>
      <c r="U9" s="110"/>
    </row>
    <row r="10" spans="1:21" ht="15.75">
      <c r="A10" s="109"/>
      <c r="B10" s="97"/>
      <c r="C10" s="104" t="s">
        <v>27</v>
      </c>
      <c r="D10" s="104" t="s">
        <v>28</v>
      </c>
      <c r="E10" s="104" t="s">
        <v>29</v>
      </c>
      <c r="F10" s="104" t="s">
        <v>30</v>
      </c>
      <c r="G10" s="104" t="s">
        <v>31</v>
      </c>
      <c r="H10" s="104" t="s">
        <v>32</v>
      </c>
      <c r="I10" s="104" t="s">
        <v>31</v>
      </c>
      <c r="J10" s="104" t="s">
        <v>33</v>
      </c>
      <c r="K10" s="104" t="s">
        <v>31</v>
      </c>
      <c r="L10" s="104" t="s">
        <v>34</v>
      </c>
      <c r="M10" s="104" t="s">
        <v>31</v>
      </c>
      <c r="N10" s="104" t="s">
        <v>35</v>
      </c>
      <c r="O10" s="104" t="s">
        <v>31</v>
      </c>
      <c r="P10" s="104" t="s">
        <v>36</v>
      </c>
      <c r="Q10" s="104" t="s">
        <v>31</v>
      </c>
      <c r="R10" s="104" t="s">
        <v>37</v>
      </c>
      <c r="S10" s="104" t="s">
        <v>31</v>
      </c>
      <c r="T10" s="104" t="s">
        <v>38</v>
      </c>
      <c r="U10" s="104" t="s">
        <v>31</v>
      </c>
    </row>
    <row r="11" spans="1:21" ht="15.75">
      <c r="A11" s="109"/>
      <c r="B11" s="97"/>
      <c r="C11" s="104">
        <v>43</v>
      </c>
      <c r="D11" s="104">
        <f>COUNTIF(SPISAK!AJ5:AJ9,"     0")</f>
        <v>0</v>
      </c>
      <c r="E11" s="104">
        <f>C11-D11</f>
        <v>43</v>
      </c>
      <c r="F11" s="104">
        <f>COUNTIF(SPISAK!AK5:AK9,"       F")-D11</f>
        <v>4</v>
      </c>
      <c r="G11" s="105">
        <f>(F11/E11)*100</f>
        <v>9.30232558139535</v>
      </c>
      <c r="H11" s="104">
        <f>COUNTIF(SPISAK!AK5:AM9,"E")</f>
        <v>1</v>
      </c>
      <c r="I11" s="105">
        <f>(H11/E11)*100</f>
        <v>2.3255813953488373</v>
      </c>
      <c r="J11" s="104">
        <f>COUNTIF(SPISAK!AK5:AK9,"D")</f>
        <v>0</v>
      </c>
      <c r="K11" s="105">
        <f>(J11/E11)*100</f>
        <v>0</v>
      </c>
      <c r="L11" s="104">
        <f>COUNTIF(SPISAK!AK5:AK9,"c")</f>
        <v>0</v>
      </c>
      <c r="M11" s="105">
        <f>(L11/E11)*100</f>
        <v>0</v>
      </c>
      <c r="N11" s="104">
        <f>COUNTIF(SPISAK!AK5:AK9,"b")</f>
        <v>0</v>
      </c>
      <c r="O11" s="105">
        <f>(N11/E11)*100</f>
        <v>0</v>
      </c>
      <c r="P11" s="104">
        <f>COUNTIF(SPISAK!AK5:AK9,"a")</f>
        <v>0</v>
      </c>
      <c r="Q11" s="105">
        <f>(P11/E11)*100</f>
        <v>0</v>
      </c>
      <c r="R11" s="104">
        <f>H11+J11+L11+N11+P11</f>
        <v>1</v>
      </c>
      <c r="S11" s="105">
        <f>(R11/E11)*100</f>
        <v>2.3255813953488373</v>
      </c>
      <c r="T11" s="104">
        <f>E11-R11</f>
        <v>42</v>
      </c>
      <c r="U11" s="105">
        <f>(T11/E11)*100</f>
        <v>97.67441860465115</v>
      </c>
    </row>
    <row r="12" spans="1:21" ht="15.75">
      <c r="A12" s="109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110"/>
    </row>
    <row r="13" spans="1:21" ht="15.75">
      <c r="A13" s="11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11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 Jovanovic</dc:creator>
  <cp:keywords/>
  <dc:description/>
  <cp:lastModifiedBy>Lenovo310</cp:lastModifiedBy>
  <cp:lastPrinted>2017-09-11T10:18:36Z</cp:lastPrinted>
  <dcterms:created xsi:type="dcterms:W3CDTF">1996-11-27T16:23:35Z</dcterms:created>
  <dcterms:modified xsi:type="dcterms:W3CDTF">2017-09-11T10:19:27Z</dcterms:modified>
  <cp:category/>
  <cp:version/>
  <cp:contentType/>
  <cp:contentStatus/>
</cp:coreProperties>
</file>